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WEB FILES\"/>
    </mc:Choice>
  </mc:AlternateContent>
  <xr:revisionPtr revIDLastSave="0" documentId="13_ncr:1_{0B39D4CE-0979-486F-8A73-A8A513E2A700}" xr6:coauthVersionLast="41" xr6:coauthVersionMax="41" xr10:uidLastSave="{00000000-0000-0000-0000-000000000000}"/>
  <bookViews>
    <workbookView xWindow="-120" yWindow="-120" windowWidth="29040" windowHeight="15840" xr2:uid="{19C3DD1E-0E03-4038-92C8-8D5C9A402F96}"/>
  </bookViews>
  <sheets>
    <sheet name="FY20 SE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 localSheetId="0">[1]Districts!#REF!</definedName>
    <definedName name="_51002">[1]Districts!#REF!</definedName>
    <definedName name="_xlnm._FilterDatabase" localSheetId="0" hidden="1">'FY20 SE'!$A$4:$H$154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[3]Districts!#REF!</definedName>
    <definedName name="Jefferson_61_6">[3]Districts!#REF!</definedName>
    <definedName name="jolene" hidden="1">[4]LEVIES97!$A$6:$AA$182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 SE'!$B$5:$L$155</definedName>
    <definedName name="_xlnm.Print_Titles" localSheetId="0">'FY20 SE'!$1:$4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1" l="1"/>
  <c r="H15" i="1"/>
  <c r="H6" i="1"/>
  <c r="H149" i="1"/>
  <c r="H138" i="1"/>
  <c r="H133" i="1"/>
  <c r="H53" i="1"/>
  <c r="H25" i="1"/>
  <c r="H109" i="1"/>
  <c r="H144" i="1"/>
  <c r="H67" i="1"/>
  <c r="H126" i="1"/>
  <c r="H45" i="1"/>
  <c r="H40" i="1"/>
  <c r="K143" i="1"/>
  <c r="H143" i="1"/>
  <c r="K100" i="1"/>
  <c r="H100" i="1"/>
  <c r="K95" i="1"/>
  <c r="H95" i="1"/>
  <c r="K148" i="1"/>
  <c r="H148" i="1"/>
  <c r="K83" i="1"/>
  <c r="H83" i="1"/>
  <c r="K49" i="1"/>
  <c r="H49" i="1"/>
  <c r="K77" i="1"/>
  <c r="H77" i="1"/>
  <c r="L49" i="1" l="1"/>
  <c r="K139" i="1"/>
  <c r="L143" i="1"/>
  <c r="K140" i="1"/>
  <c r="L95" i="1"/>
  <c r="L77" i="1"/>
  <c r="L83" i="1"/>
  <c r="L148" i="1"/>
  <c r="K110" i="1"/>
  <c r="H110" i="1"/>
  <c r="H11" i="1"/>
  <c r="K11" i="1"/>
  <c r="H139" i="1"/>
  <c r="I154" i="1"/>
  <c r="H23" i="1"/>
  <c r="K23" i="1"/>
  <c r="K39" i="1"/>
  <c r="H39" i="1"/>
  <c r="H31" i="1"/>
  <c r="K31" i="1"/>
  <c r="K79" i="1"/>
  <c r="H79" i="1"/>
  <c r="K142" i="1"/>
  <c r="H142" i="1"/>
  <c r="H141" i="1"/>
  <c r="K141" i="1"/>
  <c r="K74" i="1"/>
  <c r="H74" i="1"/>
  <c r="K50" i="1"/>
  <c r="H50" i="1"/>
  <c r="K99" i="1"/>
  <c r="H99" i="1"/>
  <c r="H21" i="1"/>
  <c r="K21" i="1"/>
  <c r="K93" i="1"/>
  <c r="H93" i="1"/>
  <c r="H89" i="1"/>
  <c r="K89" i="1"/>
  <c r="H85" i="1"/>
  <c r="K85" i="1"/>
  <c r="K17" i="1"/>
  <c r="H17" i="1"/>
  <c r="K41" i="1"/>
  <c r="H41" i="1"/>
  <c r="K73" i="1"/>
  <c r="H73" i="1"/>
  <c r="K128" i="1"/>
  <c r="H128" i="1"/>
  <c r="H82" i="1"/>
  <c r="K82" i="1"/>
  <c r="K152" i="1"/>
  <c r="H152" i="1"/>
  <c r="K131" i="1"/>
  <c r="H131" i="1"/>
  <c r="K34" i="1"/>
  <c r="H34" i="1"/>
  <c r="K112" i="1"/>
  <c r="H112" i="1"/>
  <c r="K118" i="1"/>
  <c r="H118" i="1"/>
  <c r="H42" i="1"/>
  <c r="K42" i="1"/>
  <c r="H116" i="1"/>
  <c r="K116" i="1"/>
  <c r="H43" i="1"/>
  <c r="K43" i="1"/>
  <c r="K5" i="1"/>
  <c r="H5" i="1"/>
  <c r="K8" i="1"/>
  <c r="H8" i="1"/>
  <c r="K56" i="1"/>
  <c r="H56" i="1"/>
  <c r="K51" i="1"/>
  <c r="H51" i="1"/>
  <c r="K107" i="1"/>
  <c r="H107" i="1"/>
  <c r="H16" i="1"/>
  <c r="K16" i="1"/>
  <c r="H24" i="1"/>
  <c r="K24" i="1"/>
  <c r="K81" i="1"/>
  <c r="H81" i="1"/>
  <c r="K26" i="1"/>
  <c r="H26" i="1"/>
  <c r="K88" i="1"/>
  <c r="H88" i="1"/>
  <c r="H90" i="1"/>
  <c r="K90" i="1"/>
  <c r="K87" i="1"/>
  <c r="H87" i="1"/>
  <c r="H75" i="1"/>
  <c r="K75" i="1"/>
  <c r="H117" i="1"/>
  <c r="K117" i="1"/>
  <c r="H92" i="1"/>
  <c r="K92" i="1"/>
  <c r="K48" i="1"/>
  <c r="H48" i="1"/>
  <c r="H135" i="1"/>
  <c r="K135" i="1"/>
  <c r="K64" i="1"/>
  <c r="H64" i="1"/>
  <c r="H59" i="1"/>
  <c r="K59" i="1"/>
  <c r="K30" i="1"/>
  <c r="H30" i="1"/>
  <c r="H104" i="1"/>
  <c r="K104" i="1"/>
  <c r="K150" i="1"/>
  <c r="H150" i="1"/>
  <c r="E154" i="1"/>
  <c r="H146" i="1"/>
  <c r="K146" i="1"/>
  <c r="K114" i="1"/>
  <c r="H114" i="1"/>
  <c r="K35" i="1"/>
  <c r="H35" i="1"/>
  <c r="K103" i="1"/>
  <c r="H103" i="1"/>
  <c r="K27" i="1"/>
  <c r="H27" i="1"/>
  <c r="K65" i="1"/>
  <c r="H65" i="1"/>
  <c r="H66" i="1"/>
  <c r="K66" i="1"/>
  <c r="K86" i="1"/>
  <c r="H86" i="1"/>
  <c r="K52" i="1"/>
  <c r="H52" i="1"/>
  <c r="K22" i="1"/>
  <c r="H22" i="1"/>
  <c r="H96" i="1"/>
  <c r="K96" i="1"/>
  <c r="K119" i="1"/>
  <c r="H119" i="1"/>
  <c r="H106" i="1"/>
  <c r="K106" i="1"/>
  <c r="K101" i="1"/>
  <c r="H101" i="1"/>
  <c r="K132" i="1"/>
  <c r="H132" i="1"/>
  <c r="H123" i="1"/>
  <c r="K123" i="1"/>
  <c r="L123" i="1" s="1"/>
  <c r="K97" i="1"/>
  <c r="H97" i="1"/>
  <c r="K20" i="1"/>
  <c r="H20" i="1"/>
  <c r="H7" i="1"/>
  <c r="K7" i="1"/>
  <c r="H46" i="1"/>
  <c r="K46" i="1"/>
  <c r="L46" i="1" s="1"/>
  <c r="K37" i="1"/>
  <c r="H37" i="1"/>
  <c r="K55" i="1"/>
  <c r="H55" i="1"/>
  <c r="K121" i="1"/>
  <c r="H121" i="1"/>
  <c r="K151" i="1"/>
  <c r="H151" i="1"/>
  <c r="K120" i="1"/>
  <c r="H120" i="1"/>
  <c r="H29" i="1"/>
  <c r="K29" i="1"/>
  <c r="L29" i="1" s="1"/>
  <c r="K105" i="1"/>
  <c r="H105" i="1"/>
  <c r="H94" i="1"/>
  <c r="K94" i="1"/>
  <c r="L94" i="1" s="1"/>
  <c r="H80" i="1"/>
  <c r="K80" i="1"/>
  <c r="H13" i="1"/>
  <c r="K13" i="1"/>
  <c r="L13" i="1" s="1"/>
  <c r="H125" i="1"/>
  <c r="K125" i="1"/>
  <c r="K58" i="1"/>
  <c r="H58" i="1"/>
  <c r="H111" i="1"/>
  <c r="K111" i="1"/>
  <c r="H71" i="1"/>
  <c r="K71" i="1"/>
  <c r="L71" i="1" s="1"/>
  <c r="K102" i="1"/>
  <c r="H102" i="1"/>
  <c r="K12" i="1"/>
  <c r="H12" i="1"/>
  <c r="K38" i="1"/>
  <c r="H38" i="1"/>
  <c r="K122" i="1"/>
  <c r="H122" i="1"/>
  <c r="K33" i="1"/>
  <c r="H33" i="1"/>
  <c r="H136" i="1"/>
  <c r="K136" i="1"/>
  <c r="K134" i="1"/>
  <c r="H134" i="1"/>
  <c r="H140" i="1"/>
  <c r="F154" i="1"/>
  <c r="K57" i="1"/>
  <c r="H57" i="1"/>
  <c r="K63" i="1"/>
  <c r="H63" i="1"/>
  <c r="K10" i="1"/>
  <c r="H10" i="1"/>
  <c r="K19" i="1"/>
  <c r="H19" i="1"/>
  <c r="H78" i="1"/>
  <c r="K78" i="1"/>
  <c r="K54" i="1"/>
  <c r="H54" i="1"/>
  <c r="K9" i="1"/>
  <c r="H9" i="1"/>
  <c r="H84" i="1"/>
  <c r="K84" i="1"/>
  <c r="L84" i="1" s="1"/>
  <c r="H91" i="1"/>
  <c r="K91" i="1"/>
  <c r="K147" i="1"/>
  <c r="H147" i="1"/>
  <c r="K32" i="1"/>
  <c r="H32" i="1"/>
  <c r="K72" i="1"/>
  <c r="H72" i="1"/>
  <c r="H115" i="1"/>
  <c r="K115" i="1"/>
  <c r="K36" i="1"/>
  <c r="H36" i="1"/>
  <c r="H153" i="1"/>
  <c r="K153" i="1"/>
  <c r="L139" i="1"/>
  <c r="K76" i="1"/>
  <c r="H76" i="1"/>
  <c r="K28" i="1"/>
  <c r="H28" i="1"/>
  <c r="C154" i="1"/>
  <c r="K70" i="1"/>
  <c r="H70" i="1"/>
  <c r="K69" i="1"/>
  <c r="H69" i="1"/>
  <c r="K47" i="1"/>
  <c r="H47" i="1"/>
  <c r="L100" i="1"/>
  <c r="K44" i="1"/>
  <c r="H44" i="1"/>
  <c r="K98" i="1"/>
  <c r="H98" i="1"/>
  <c r="H62" i="1"/>
  <c r="K62" i="1"/>
  <c r="K127" i="1"/>
  <c r="H127" i="1"/>
  <c r="K68" i="1"/>
  <c r="H68" i="1"/>
  <c r="H130" i="1"/>
  <c r="K130" i="1"/>
  <c r="K145" i="1"/>
  <c r="H145" i="1"/>
  <c r="K61" i="1"/>
  <c r="H61" i="1"/>
  <c r="K124" i="1"/>
  <c r="H124" i="1"/>
  <c r="H129" i="1"/>
  <c r="K129" i="1"/>
  <c r="K60" i="1"/>
  <c r="H60" i="1"/>
  <c r="K40" i="1"/>
  <c r="L40" i="1" s="1"/>
  <c r="K45" i="1"/>
  <c r="L45" i="1" s="1"/>
  <c r="K126" i="1"/>
  <c r="L126" i="1" s="1"/>
  <c r="K67" i="1"/>
  <c r="L67" i="1" s="1"/>
  <c r="K144" i="1"/>
  <c r="L144" i="1" s="1"/>
  <c r="K109" i="1"/>
  <c r="L109" i="1" s="1"/>
  <c r="K25" i="1"/>
  <c r="L25" i="1" s="1"/>
  <c r="K53" i="1"/>
  <c r="L53" i="1" s="1"/>
  <c r="K133" i="1"/>
  <c r="L133" i="1" s="1"/>
  <c r="K138" i="1"/>
  <c r="L138" i="1" s="1"/>
  <c r="K149" i="1"/>
  <c r="L149" i="1" s="1"/>
  <c r="K6" i="1"/>
  <c r="L6" i="1" s="1"/>
  <c r="K15" i="1"/>
  <c r="L15" i="1" s="1"/>
  <c r="K108" i="1"/>
  <c r="L108" i="1" s="1"/>
  <c r="L92" i="1" l="1"/>
  <c r="L90" i="1"/>
  <c r="L116" i="1"/>
  <c r="L85" i="1"/>
  <c r="L23" i="1"/>
  <c r="L11" i="1"/>
  <c r="L140" i="1"/>
  <c r="L115" i="1"/>
  <c r="L91" i="1"/>
  <c r="L78" i="1"/>
  <c r="L125" i="1"/>
  <c r="L153" i="1"/>
  <c r="L111" i="1"/>
  <c r="L36" i="1"/>
  <c r="L124" i="1"/>
  <c r="L54" i="1"/>
  <c r="L28" i="1"/>
  <c r="L150" i="1"/>
  <c r="L64" i="1"/>
  <c r="L88" i="1"/>
  <c r="L8" i="1"/>
  <c r="L131" i="1"/>
  <c r="L73" i="1"/>
  <c r="L50" i="1"/>
  <c r="L79" i="1"/>
  <c r="L47" i="1"/>
  <c r="L68" i="1"/>
  <c r="L61" i="1"/>
  <c r="L76" i="1"/>
  <c r="L127" i="1"/>
  <c r="L129" i="1"/>
  <c r="L130" i="1"/>
  <c r="L43" i="1"/>
  <c r="L82" i="1"/>
  <c r="L21" i="1"/>
  <c r="L141" i="1"/>
  <c r="L48" i="1"/>
  <c r="L87" i="1"/>
  <c r="L17" i="1"/>
  <c r="L120" i="1"/>
  <c r="L37" i="1"/>
  <c r="L97" i="1"/>
  <c r="L52" i="1"/>
  <c r="L27" i="1"/>
  <c r="L59" i="1"/>
  <c r="L24" i="1"/>
  <c r="L69" i="1"/>
  <c r="L30" i="1"/>
  <c r="L81" i="1"/>
  <c r="L44" i="1"/>
  <c r="L147" i="1"/>
  <c r="L63" i="1"/>
  <c r="L12" i="1"/>
  <c r="L58" i="1"/>
  <c r="L7" i="1"/>
  <c r="L96" i="1"/>
  <c r="L66" i="1"/>
  <c r="L62" i="1"/>
  <c r="L104" i="1"/>
  <c r="L135" i="1"/>
  <c r="L75" i="1"/>
  <c r="L31" i="1"/>
  <c r="L19" i="1"/>
  <c r="L132" i="1"/>
  <c r="L35" i="1"/>
  <c r="L105" i="1"/>
  <c r="L70" i="1"/>
  <c r="L26" i="1"/>
  <c r="L107" i="1"/>
  <c r="L5" i="1"/>
  <c r="L118" i="1"/>
  <c r="L152" i="1"/>
  <c r="L41" i="1"/>
  <c r="L93" i="1"/>
  <c r="L74" i="1"/>
  <c r="L122" i="1"/>
  <c r="L32" i="1"/>
  <c r="L9" i="1"/>
  <c r="L10" i="1"/>
  <c r="L134" i="1"/>
  <c r="L38" i="1"/>
  <c r="K18" i="1"/>
  <c r="H18" i="1"/>
  <c r="L55" i="1"/>
  <c r="L20" i="1"/>
  <c r="L101" i="1"/>
  <c r="L22" i="1"/>
  <c r="L65" i="1"/>
  <c r="L114" i="1"/>
  <c r="K14" i="1"/>
  <c r="H14" i="1"/>
  <c r="L136" i="1"/>
  <c r="L80" i="1"/>
  <c r="L106" i="1"/>
  <c r="L146" i="1"/>
  <c r="L51" i="1"/>
  <c r="L112" i="1"/>
  <c r="L39" i="1"/>
  <c r="K137" i="1"/>
  <c r="H137" i="1"/>
  <c r="L98" i="1"/>
  <c r="L121" i="1"/>
  <c r="L56" i="1"/>
  <c r="L34" i="1"/>
  <c r="L128" i="1"/>
  <c r="L99" i="1"/>
  <c r="L142" i="1"/>
  <c r="L110" i="1"/>
  <c r="L72" i="1"/>
  <c r="L60" i="1"/>
  <c r="L145" i="1"/>
  <c r="L57" i="1"/>
  <c r="L33" i="1"/>
  <c r="L102" i="1"/>
  <c r="L151" i="1"/>
  <c r="L119" i="1"/>
  <c r="L86" i="1"/>
  <c r="L103" i="1"/>
  <c r="L117" i="1"/>
  <c r="L16" i="1"/>
  <c r="L42" i="1"/>
  <c r="L89" i="1"/>
  <c r="D154" i="1"/>
  <c r="K113" i="1"/>
  <c r="H113" i="1"/>
  <c r="H154" i="1" l="1"/>
  <c r="L18" i="1"/>
  <c r="L137" i="1"/>
  <c r="L113" i="1"/>
  <c r="K154" i="1"/>
  <c r="L14" i="1"/>
  <c r="L154" i="1" l="1"/>
</calcChain>
</file>

<file path=xl/sharedStrings.xml><?xml version="1.0" encoding="utf-8"?>
<sst xmlns="http://schemas.openxmlformats.org/spreadsheetml/2006/main" count="164" uniqueCount="164">
  <si>
    <t>Dist No</t>
  </si>
  <si>
    <t>District Name</t>
  </si>
  <si>
    <t xml:space="preserve"> LEVEL 1
Fall 2018 SAFE + Parochial &amp; Home Sch Fall Enr ADM</t>
  </si>
  <si>
    <t>FY2020 
Need</t>
  </si>
  <si>
    <t>Excess Fund Balance
(Based on FY19)</t>
  </si>
  <si>
    <t>1st Half Local Effort
2019 Values
($1.367 levy)</t>
  </si>
  <si>
    <t>2019 Effort Factor, 1st Half</t>
  </si>
  <si>
    <t>1st Half Aid</t>
  </si>
  <si>
    <t>2nd Half Local Effort</t>
  </si>
  <si>
    <t>2020 Effort Factor, 2nd Half</t>
  </si>
  <si>
    <t>2nd Half Aid</t>
  </si>
  <si>
    <t>TOTAL 2020 State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</si>
  <si>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</si>
  <si>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</si>
  <si>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</si>
  <si>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</si>
  <si>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</si>
  <si>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</si>
  <si>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</si>
  <si>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</si>
  <si>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</si>
  <si>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</si>
  <si>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</si>
  <si>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</si>
  <si>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</si>
  <si>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</si>
  <si>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</si>
  <si>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</si>
  <si>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</si>
  <si>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</si>
  <si>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</si>
  <si>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</si>
  <si>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</si>
  <si>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</si>
  <si>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</si>
  <si>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</si>
  <si>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</si>
  <si>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</si>
  <si>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</si>
  <si>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</si>
  <si>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</si>
  <si>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</si>
  <si>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</si>
  <si>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</si>
  <si>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</si>
  <si>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</si>
  <si>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</si>
  <si>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</si>
  <si>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</si>
  <si>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</si>
  <si>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</si>
  <si>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</si>
  <si>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</si>
  <si>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</si>
  <si>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</si>
  <si>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</si>
  <si>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</si>
  <si>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</si>
  <si>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</si>
  <si>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</si>
  <si>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</si>
  <si>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</si>
  <si>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</si>
  <si>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</si>
  <si>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</si>
  <si>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</si>
  <si>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</si>
  <si>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</si>
  <si>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</si>
  <si>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</si>
  <si>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</si>
  <si>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</si>
  <si>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</si>
  <si>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</si>
  <si>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</si>
  <si>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</si>
  <si>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</si>
  <si>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</si>
  <si>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</si>
  <si>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</si>
  <si>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</si>
  <si>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</si>
  <si>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</si>
  <si>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</si>
  <si>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</si>
  <si>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</si>
  <si>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</si>
  <si>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</si>
  <si>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</si>
  <si>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</si>
  <si>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</si>
  <si>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</si>
  <si>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</si>
  <si>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</si>
  <si>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</si>
  <si>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</si>
  <si>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</si>
  <si>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</si>
  <si>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</si>
  <si>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</si>
  <si>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</si>
  <si>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</si>
  <si>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</si>
  <si>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</si>
  <si>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</si>
  <si>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</si>
  <si>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</si>
  <si>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</si>
  <si>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</si>
  <si>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</si>
  <si>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</si>
  <si>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</si>
  <si>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</si>
  <si>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</si>
  <si>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</si>
  <si>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</si>
  <si>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</si>
  <si>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</si>
  <si>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</si>
  <si>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</si>
  <si>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</si>
  <si>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</si>
  <si>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</si>
  <si>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</si>
  <si>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</si>
  <si>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</si>
  <si>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</si>
  <si>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</si>
  <si>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</si>
  <si>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</si>
  <si>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</si>
  <si>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</si>
  <si>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</si>
  <si>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</si>
  <si>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</si>
  <si>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</si>
  <si>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</si>
  <si>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</si>
  <si>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</si>
  <si>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</si>
  <si>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</si>
  <si>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</si>
  <si>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</si>
  <si>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</si>
  <si>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</si>
  <si>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</si>
  <si>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</si>
  <si>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</si>
  <si>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</si>
  <si>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</si>
  <si>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</si>
  <si>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</si>
  <si>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</si>
  <si>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</si>
  <si>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</si>
  <si>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</si>
  <si>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</si>
  <si>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</si>
  <si>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</si>
  <si>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</si>
  <si>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</si>
  <si>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>FY2020 Special Education State Aid</t>
  </si>
  <si>
    <t>as of 1/7/2020</t>
  </si>
  <si>
    <t>Questions - contact Office of State Aid &amp; School Finance, (605) 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</si>
</sst>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9" x14ac:knownFonts="1">
    <font>
      <sz val="10"/>
      <name val="Arial"/>
    </font>
    <font>
      <sz val="10"/>
      <color theme="1"/>
      <name val="Ebrima"/>
    </font>
    <font>
      <sz val="10"/>
      <color theme="1" tint="0.249977111117893"/>
      <name val="Ebrima"/>
    </font>
    <font>
      <sz val="10"/>
      <name val="Ebrima"/>
    </font>
    <font>
      <sz val="10"/>
      <color theme="3" tint="-0.499984740745262"/>
      <name val="Ebrima"/>
    </font>
    <font>
      <sz val="10"/>
      <color indexed="8"/>
      <name val="Arial"/>
      <family val="2"/>
    </font>
    <font>
      <sz val="10"/>
      <color rgb="FF002060"/>
      <name val="Ebrima"/>
    </font>
    <font>
      <sz val="9"/>
      <color rgb="FF002060"/>
      <name val="Ebrima"/>
    </font>
    <font>
      <sz val="16"/>
      <color rgb="FF002060"/>
      <name val="Ebrima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38" fontId="3" fillId="0" borderId="0" xfId="0" applyNumberFormat="1" applyFont="1" applyFill="1" applyBorder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/>
    <xf numFmtId="0" fontId="1" fillId="0" borderId="1" xfId="0" applyFont="1" applyFill="1" applyBorder="1"/>
    <xf numFmtId="164" fontId="2" fillId="0" borderId="1" xfId="0" applyNumberFormat="1" applyFont="1" applyFill="1" applyBorder="1"/>
    <xf numFmtId="5" fontId="1" fillId="0" borderId="1" xfId="0" applyNumberFormat="1" applyFont="1" applyFill="1" applyBorder="1"/>
    <xf numFmtId="5" fontId="3" fillId="0" borderId="1" xfId="0" applyNumberFormat="1" applyFont="1" applyFill="1" applyBorder="1"/>
    <xf numFmtId="0" fontId="1" fillId="0" borderId="1" xfId="1" applyFont="1" applyFill="1" applyBorder="1" applyAlignment="1">
      <alignment wrapText="1"/>
    </xf>
    <xf numFmtId="3" fontId="1" fillId="0" borderId="1" xfId="0" applyNumberFormat="1" applyFont="1" applyFill="1" applyBorder="1"/>
    <xf numFmtId="2" fontId="3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38" fontId="6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</cellXfs>
  <cellStyles count="2">
    <cellStyle name="Normal" xfId="0" builtinId="0"/>
    <cellStyle name="Normal_Sheet1_2002 FINAL STATE SPED RECALC 7-15-2003" xfId="1" xr:uid="{502729E8-9027-4703-8114-1BD64301A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57149</xdr:rowOff>
    </xdr:from>
    <xdr:to>
      <xdr:col>11</xdr:col>
      <xdr:colOff>467390</xdr:colOff>
      <xdr:row>2</xdr:row>
      <xdr:rowOff>49135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02B4FB-0105-4885-8B71-61819556E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5" y="57149"/>
          <a:ext cx="1734215" cy="496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0%20State%20Aid/2nd%20Half/SpecEducationAid%20202001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  <sheetName val="FY20 SE"/>
      <sheetName val="STATE CC 18"/>
      <sheetName val="SCHV2019"/>
      <sheetName val="Pay 2020"/>
      <sheetName val="Levy Pay 2019"/>
      <sheetName val="Pay2020 Levies"/>
      <sheetName val="SE Excess FB"/>
      <sheetName val="SAFE 2018"/>
      <sheetName val="18 Parochial"/>
      <sheetName val="Private Schools"/>
      <sheetName val="NonPub ReDist"/>
      <sheetName val="18HomeSch"/>
      <sheetName val="SE NonPub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8BE43-38E8-4ACA-8FE7-B7CDF8ACF7E9}">
  <sheetPr>
    <pageSetUpPr fitToPage="1"/>
  </sheetPr>
  <dimension ref="A1:L155"/>
  <sheetViews>
    <sheetView showGridLines="0" tabSelected="1" zoomScaleNormal="10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C159" sqref="C159"/>
    </sheetView>
  </sheetViews>
  <sheetFormatPr defaultColWidth="7.5703125" defaultRowHeight="14.25" x14ac:dyDescent="0.25"/>
  <cols>
    <col min="1" max="1" width="6" style="1" bestFit="1" customWidth="1"/>
    <col min="2" max="2" width="24.7109375" style="1" customWidth="1"/>
    <col min="3" max="3" width="15.5703125" style="2" bestFit="1" customWidth="1"/>
    <col min="4" max="4" width="12.42578125" style="4" bestFit="1" customWidth="1"/>
    <col min="5" max="5" width="11.42578125" style="5" bestFit="1" customWidth="1"/>
    <col min="6" max="6" width="11.42578125" style="3" bestFit="1" customWidth="1"/>
    <col min="7" max="7" width="7.5703125" style="3" customWidth="1"/>
    <col min="8" max="8" width="12.85546875" style="1" customWidth="1"/>
    <col min="9" max="9" width="11.7109375" style="1" customWidth="1"/>
    <col min="10" max="10" width="10.28515625" style="3" bestFit="1" customWidth="1"/>
    <col min="11" max="12" width="11.42578125" style="1" bestFit="1" customWidth="1"/>
    <col min="13" max="16384" width="7.5703125" style="6"/>
  </cols>
  <sheetData>
    <row r="1" spans="1:12" s="19" customFormat="1" ht="25.5" x14ac:dyDescent="0.5">
      <c r="B1" s="23" t="s">
        <v>161</v>
      </c>
      <c r="D1" s="20"/>
      <c r="E1" s="21"/>
    </row>
    <row r="2" spans="1:12" s="19" customFormat="1" x14ac:dyDescent="0.25">
      <c r="B2" s="24" t="s">
        <v>162</v>
      </c>
      <c r="D2" s="20"/>
      <c r="E2" s="21"/>
    </row>
    <row r="3" spans="1:12" s="19" customFormat="1" x14ac:dyDescent="0.25">
      <c r="D3" s="20"/>
      <c r="E3" s="21"/>
    </row>
    <row r="4" spans="1:12" s="11" customFormat="1" ht="78" customHeight="1" x14ac:dyDescent="0.25">
      <c r="A4" s="7" t="s">
        <v>0</v>
      </c>
      <c r="B4" s="7" t="s">
        <v>1</v>
      </c>
      <c r="C4" s="8" t="s">
        <v>2</v>
      </c>
      <c r="D4" s="22" t="s">
        <v>3</v>
      </c>
      <c r="E4" s="9" t="s">
        <v>4</v>
      </c>
      <c r="F4" s="10" t="s">
        <v>5</v>
      </c>
      <c r="G4" s="10" t="s">
        <v>6</v>
      </c>
      <c r="H4" s="7" t="s">
        <v>7</v>
      </c>
      <c r="I4" s="7" t="s">
        <v>8</v>
      </c>
      <c r="J4" s="10" t="s">
        <v>9</v>
      </c>
      <c r="K4" s="7" t="s">
        <v>10</v>
      </c>
      <c r="L4" s="7" t="s">
        <v>11</v>
      </c>
    </row>
    <row r="5" spans="1:12" s="3" customFormat="1" x14ac:dyDescent="0.25">
      <c r="A5" s="12">
        <v>6001</v>
      </c>
      <c r="B5" s="12" t="s">
        <v>25</v>
      </c>
      <c r="C5" s="13">
        <v>5313.07</v>
      </c>
      <c r="D5" s="14">
        <v>7068265.0878900001</v>
      </c>
      <c r="E5" s="15">
        <v>0</v>
      </c>
      <c r="F5" s="15">
        <v>1640508</v>
      </c>
      <c r="G5" s="18">
        <v>1</v>
      </c>
      <c r="H5" s="14">
        <f>IF((((0.5*D5-F5)*G5)-(E5*0.5))&lt;0,0,ROUND((((0.5*D5-F5)*G5)-(E5*0.5)),0))</f>
        <v>1893625</v>
      </c>
      <c r="I5" s="14">
        <v>1751010</v>
      </c>
      <c r="J5" s="18">
        <v>1</v>
      </c>
      <c r="K5" s="14">
        <f>IF((((0.5*D5-I5)*J5)-(E5*0.5))&lt;0,0,ROUND((((0.5*D5-I5)*J5)-(E5*0.5)),0))</f>
        <v>1783123</v>
      </c>
      <c r="L5" s="14">
        <f>K5+H5</f>
        <v>3676748</v>
      </c>
    </row>
    <row r="6" spans="1:12" s="3" customFormat="1" x14ac:dyDescent="0.25">
      <c r="A6" s="12">
        <v>58003</v>
      </c>
      <c r="B6" s="16" t="s">
        <v>143</v>
      </c>
      <c r="C6" s="13">
        <v>283</v>
      </c>
      <c r="D6" s="14">
        <v>374597.08100000001</v>
      </c>
      <c r="E6" s="15">
        <v>662135.29249999998</v>
      </c>
      <c r="F6" s="15">
        <v>794900</v>
      </c>
      <c r="G6" s="18">
        <v>0.28999999999999998</v>
      </c>
      <c r="H6" s="14">
        <f>IF((((0.5*D6-F6)*G6)-(E6*0.5))&lt;0,0,ROUND((((0.5*D6-F6)*G6)-(E6*0.5)),0))</f>
        <v>0</v>
      </c>
      <c r="I6" s="14">
        <v>835934</v>
      </c>
      <c r="J6" s="18">
        <v>0.42</v>
      </c>
      <c r="K6" s="14">
        <f>IF((((0.5*D6-I6)*J6)-(E6*0.5))&lt;0,0,ROUND((((0.5*D6-I6)*J6)-(E6*0.5)),0))</f>
        <v>0</v>
      </c>
      <c r="L6" s="14">
        <f>K6+H6</f>
        <v>0</v>
      </c>
    </row>
    <row r="7" spans="1:12" s="3" customFormat="1" x14ac:dyDescent="0.25">
      <c r="A7" s="12">
        <v>61001</v>
      </c>
      <c r="B7" s="12" t="s">
        <v>150</v>
      </c>
      <c r="C7" s="13">
        <v>360.19</v>
      </c>
      <c r="D7" s="14">
        <v>611304.70013000001</v>
      </c>
      <c r="E7" s="15">
        <v>0</v>
      </c>
      <c r="F7" s="15">
        <v>254055</v>
      </c>
      <c r="G7" s="18">
        <v>1</v>
      </c>
      <c r="H7" s="14">
        <f>IF((((0.5*D7-F7)*G7)-(E7*0.5))&lt;0,0,ROUND((((0.5*D7-F7)*G7)-(E7*0.5)),0))</f>
        <v>51597</v>
      </c>
      <c r="I7" s="14">
        <v>267841</v>
      </c>
      <c r="J7" s="18">
        <v>1</v>
      </c>
      <c r="K7" s="14">
        <f>IF((((0.5*D7-I7)*J7)-(E7*0.5))&lt;0,0,ROUND((((0.5*D7-I7)*J7)-(E7*0.5)),0))</f>
        <v>37811</v>
      </c>
      <c r="L7" s="14">
        <f>K7+H7</f>
        <v>89408</v>
      </c>
    </row>
    <row r="8" spans="1:12" s="3" customFormat="1" x14ac:dyDescent="0.25">
      <c r="A8" s="12">
        <v>11001</v>
      </c>
      <c r="B8" s="12" t="s">
        <v>34</v>
      </c>
      <c r="C8" s="13">
        <v>317</v>
      </c>
      <c r="D8" s="14">
        <v>394088.44900000002</v>
      </c>
      <c r="E8" s="15">
        <v>343729.9</v>
      </c>
      <c r="F8" s="15">
        <v>159396</v>
      </c>
      <c r="G8" s="18">
        <v>1</v>
      </c>
      <c r="H8" s="14">
        <f>IF((((0.5*D8-F8)*G8)-(E8*0.5))&lt;0,0,ROUND((((0.5*D8-F8)*G8)-(E8*0.5)),0))</f>
        <v>0</v>
      </c>
      <c r="I8" s="14">
        <v>167908</v>
      </c>
      <c r="J8" s="18">
        <v>1</v>
      </c>
      <c r="K8" s="14">
        <f>IF((((0.5*D8-I8)*J8)-(E8*0.5))&lt;0,0,ROUND((((0.5*D8-I8)*J8)-(E8*0.5)),0))</f>
        <v>0</v>
      </c>
      <c r="L8" s="14">
        <f>K8+H8</f>
        <v>0</v>
      </c>
    </row>
    <row r="9" spans="1:12" s="3" customFormat="1" x14ac:dyDescent="0.25">
      <c r="A9" s="12">
        <v>38001</v>
      </c>
      <c r="B9" s="12" t="s">
        <v>89</v>
      </c>
      <c r="C9" s="13">
        <v>258</v>
      </c>
      <c r="D9" s="14">
        <v>360196.10600000003</v>
      </c>
      <c r="E9" s="15">
        <v>745200.30249999999</v>
      </c>
      <c r="F9" s="15">
        <v>273095</v>
      </c>
      <c r="G9" s="18">
        <v>1</v>
      </c>
      <c r="H9" s="14">
        <f>IF((((0.5*D9-F9)*G9)-(E9*0.5))&lt;0,0,ROUND((((0.5*D9-F9)*G9)-(E9*0.5)),0))</f>
        <v>0</v>
      </c>
      <c r="I9" s="14">
        <v>288505</v>
      </c>
      <c r="J9" s="18">
        <v>1</v>
      </c>
      <c r="K9" s="14">
        <f>IF((((0.5*D9-I9)*J9)-(E9*0.5))&lt;0,0,ROUND((((0.5*D9-I9)*J9)-(E9*0.5)),0))</f>
        <v>0</v>
      </c>
      <c r="L9" s="14">
        <f>K9+H9</f>
        <v>0</v>
      </c>
    </row>
    <row r="10" spans="1:12" s="3" customFormat="1" x14ac:dyDescent="0.25">
      <c r="A10" s="12">
        <v>21001</v>
      </c>
      <c r="B10" s="12" t="s">
        <v>58</v>
      </c>
      <c r="C10" s="13">
        <v>211.95</v>
      </c>
      <c r="D10" s="14">
        <v>245836.90765000001</v>
      </c>
      <c r="E10" s="15">
        <v>294479.65000000002</v>
      </c>
      <c r="F10" s="15">
        <v>131735</v>
      </c>
      <c r="G10" s="18">
        <v>1</v>
      </c>
      <c r="H10" s="14">
        <f>IF((((0.5*D10-F10)*G10)-(E10*0.5))&lt;0,0,ROUND((((0.5*D10-F10)*G10)-(E10*0.5)),0))</f>
        <v>0</v>
      </c>
      <c r="I10" s="14">
        <v>136718</v>
      </c>
      <c r="J10" s="18">
        <v>1</v>
      </c>
      <c r="K10" s="14">
        <f>IF((((0.5*D10-I10)*J10)-(E10*0.5))&lt;0,0,ROUND((((0.5*D10-I10)*J10)-(E10*0.5)),0))</f>
        <v>0</v>
      </c>
      <c r="L10" s="14">
        <f>K10+H10</f>
        <v>0</v>
      </c>
    </row>
    <row r="11" spans="1:12" s="3" customFormat="1" x14ac:dyDescent="0.25">
      <c r="A11" s="12">
        <v>4001</v>
      </c>
      <c r="B11" s="12" t="s">
        <v>18</v>
      </c>
      <c r="C11" s="13">
        <v>238</v>
      </c>
      <c r="D11" s="14">
        <v>349236.266</v>
      </c>
      <c r="E11" s="15">
        <v>0</v>
      </c>
      <c r="F11" s="15">
        <v>155747</v>
      </c>
      <c r="G11" s="18">
        <v>1</v>
      </c>
      <c r="H11" s="14">
        <f>IF((((0.5*D11-F11)*G11)-(E11*0.5))&lt;0,0,ROUND((((0.5*D11-F11)*G11)-(E11*0.5)),0))</f>
        <v>18871</v>
      </c>
      <c r="I11" s="14">
        <v>164288</v>
      </c>
      <c r="J11" s="18">
        <v>1</v>
      </c>
      <c r="K11" s="14">
        <f>IF((((0.5*D11-I11)*J11)-(E11*0.5))&lt;0,0,ROUND((((0.5*D11-I11)*J11)-(E11*0.5)),0))</f>
        <v>10330</v>
      </c>
      <c r="L11" s="14">
        <f>K11+H11</f>
        <v>29201</v>
      </c>
    </row>
    <row r="12" spans="1:12" s="3" customFormat="1" x14ac:dyDescent="0.25">
      <c r="A12" s="12">
        <v>49001</v>
      </c>
      <c r="B12" s="12" t="s">
        <v>114</v>
      </c>
      <c r="C12" s="13">
        <v>499</v>
      </c>
      <c r="D12" s="14">
        <v>428065.76300000004</v>
      </c>
      <c r="E12" s="15">
        <v>0</v>
      </c>
      <c r="F12" s="15">
        <v>146693</v>
      </c>
      <c r="G12" s="18">
        <v>1</v>
      </c>
      <c r="H12" s="14">
        <f>IF((((0.5*D12-F12)*G12)-(E12*0.5))&lt;0,0,ROUND((((0.5*D12-F12)*G12)-(E12*0.5)),0))</f>
        <v>67340</v>
      </c>
      <c r="I12" s="14">
        <v>158528</v>
      </c>
      <c r="J12" s="18">
        <v>1</v>
      </c>
      <c r="K12" s="14">
        <f>IF((((0.5*D12-I12)*J12)-(E12*0.5))&lt;0,0,ROUND((((0.5*D12-I12)*J12)-(E12*0.5)),0))</f>
        <v>55505</v>
      </c>
      <c r="L12" s="14">
        <f>K12+H12</f>
        <v>122845</v>
      </c>
    </row>
    <row r="13" spans="1:12" s="3" customFormat="1" x14ac:dyDescent="0.25">
      <c r="A13" s="12">
        <v>9001</v>
      </c>
      <c r="B13" s="12" t="s">
        <v>31</v>
      </c>
      <c r="C13" s="13">
        <v>1421.75</v>
      </c>
      <c r="D13" s="14">
        <v>1691564.6622500001</v>
      </c>
      <c r="E13" s="15">
        <v>0</v>
      </c>
      <c r="F13" s="15">
        <v>366813</v>
      </c>
      <c r="G13" s="18">
        <v>1</v>
      </c>
      <c r="H13" s="14">
        <f>IF((((0.5*D13-F13)*G13)-(E13*0.5))&lt;0,0,ROUND((((0.5*D13-F13)*G13)-(E13*0.5)),0))</f>
        <v>478969</v>
      </c>
      <c r="I13" s="14">
        <v>398529</v>
      </c>
      <c r="J13" s="18">
        <v>1</v>
      </c>
      <c r="K13" s="14">
        <f>IF((((0.5*D13-I13)*J13)-(E13*0.5))&lt;0,0,ROUND((((0.5*D13-I13)*J13)-(E13*0.5)),0))</f>
        <v>447253</v>
      </c>
      <c r="L13" s="14">
        <f>K13+H13</f>
        <v>926222</v>
      </c>
    </row>
    <row r="14" spans="1:12" s="3" customFormat="1" x14ac:dyDescent="0.25">
      <c r="A14" s="12">
        <v>3001</v>
      </c>
      <c r="B14" s="12" t="s">
        <v>17</v>
      </c>
      <c r="C14" s="13">
        <v>448</v>
      </c>
      <c r="D14" s="14">
        <v>504716.58600000001</v>
      </c>
      <c r="E14" s="15">
        <v>0</v>
      </c>
      <c r="F14" s="15">
        <v>146886</v>
      </c>
      <c r="G14" s="18">
        <v>1</v>
      </c>
      <c r="H14" s="14">
        <f>IF((((0.5*D14-F14)*G14)-(E14*0.5))&lt;0,0,ROUND((((0.5*D14-F14)*G14)-(E14*0.5)),0))</f>
        <v>105472</v>
      </c>
      <c r="I14" s="14">
        <v>159107</v>
      </c>
      <c r="J14" s="18">
        <v>1</v>
      </c>
      <c r="K14" s="14">
        <f>IF((((0.5*D14-I14)*J14)-(E14*0.5))&lt;0,0,ROUND((((0.5*D14-I14)*J14)-(E14*0.5)),0))</f>
        <v>93251</v>
      </c>
      <c r="L14" s="14">
        <f>K14+H14</f>
        <v>198723</v>
      </c>
    </row>
    <row r="15" spans="1:12" s="3" customFormat="1" x14ac:dyDescent="0.25">
      <c r="A15" s="12">
        <v>61002</v>
      </c>
      <c r="B15" s="12" t="s">
        <v>151</v>
      </c>
      <c r="C15" s="13">
        <v>721</v>
      </c>
      <c r="D15" s="14">
        <v>824832.15700000001</v>
      </c>
      <c r="E15" s="15">
        <v>45948.714999999997</v>
      </c>
      <c r="F15" s="15">
        <v>349376</v>
      </c>
      <c r="G15" s="18">
        <v>1</v>
      </c>
      <c r="H15" s="14">
        <f>IF((((0.5*D15-F15)*G15)-(E15*0.5))&lt;0,0,ROUND((((0.5*D15-F15)*G15)-(E15*0.5)),0))</f>
        <v>40066</v>
      </c>
      <c r="I15" s="14">
        <v>378957</v>
      </c>
      <c r="J15" s="18">
        <v>1</v>
      </c>
      <c r="K15" s="14">
        <f>IF((((0.5*D15-I15)*J15)-(E15*0.5))&lt;0,0,ROUND((((0.5*D15-I15)*J15)-(E15*0.5)),0))</f>
        <v>10485</v>
      </c>
      <c r="L15" s="14">
        <f>K15+H15</f>
        <v>50551</v>
      </c>
    </row>
    <row r="16" spans="1:12" s="3" customFormat="1" x14ac:dyDescent="0.25">
      <c r="A16" s="12">
        <v>25001</v>
      </c>
      <c r="B16" s="12" t="s">
        <v>67</v>
      </c>
      <c r="C16" s="13">
        <v>91</v>
      </c>
      <c r="D16" s="14">
        <v>120014.84700000001</v>
      </c>
      <c r="E16" s="15">
        <v>0</v>
      </c>
      <c r="F16" s="15">
        <v>57541</v>
      </c>
      <c r="G16" s="18">
        <v>1</v>
      </c>
      <c r="H16" s="14">
        <f>IF((((0.5*D16-F16)*G16)-(E16*0.5))&lt;0,0,ROUND((((0.5*D16-F16)*G16)-(E16*0.5)),0))</f>
        <v>2466</v>
      </c>
      <c r="I16" s="14">
        <v>69452</v>
      </c>
      <c r="J16" s="18">
        <v>1</v>
      </c>
      <c r="K16" s="14">
        <f>IF((((0.5*D16-I16)*J16)-(E16*0.5))&lt;0,0,ROUND((((0.5*D16-I16)*J16)-(E16*0.5)),0))</f>
        <v>0</v>
      </c>
      <c r="L16" s="14">
        <f>K16+H16</f>
        <v>2466</v>
      </c>
    </row>
    <row r="17" spans="1:12" s="3" customFormat="1" x14ac:dyDescent="0.25">
      <c r="A17" s="12">
        <v>52001</v>
      </c>
      <c r="B17" s="12" t="s">
        <v>128</v>
      </c>
      <c r="C17" s="13">
        <v>190</v>
      </c>
      <c r="D17" s="14">
        <v>166112.03</v>
      </c>
      <c r="E17" s="15">
        <v>61740.119999999995</v>
      </c>
      <c r="F17" s="15">
        <v>257611</v>
      </c>
      <c r="G17" s="18">
        <v>0.39</v>
      </c>
      <c r="H17" s="14">
        <f>IF((((0.5*D17-F17)*G17)-(E17*0.5))&lt;0,0,ROUND((((0.5*D17-F17)*G17)-(E17*0.5)),0))</f>
        <v>0</v>
      </c>
      <c r="I17" s="14">
        <v>247781</v>
      </c>
      <c r="J17" s="18">
        <v>0.62</v>
      </c>
      <c r="K17" s="14">
        <f>IF((((0.5*D17-I17)*J17)-(E17*0.5))&lt;0,0,ROUND((((0.5*D17-I17)*J17)-(E17*0.5)),0))</f>
        <v>0</v>
      </c>
      <c r="L17" s="14">
        <f>K17+H17</f>
        <v>0</v>
      </c>
    </row>
    <row r="18" spans="1:12" s="3" customFormat="1" x14ac:dyDescent="0.25">
      <c r="A18" s="12">
        <v>4002</v>
      </c>
      <c r="B18" s="12" t="s">
        <v>19</v>
      </c>
      <c r="C18" s="13">
        <v>545.87</v>
      </c>
      <c r="D18" s="14">
        <v>545783.42349000007</v>
      </c>
      <c r="E18" s="15">
        <v>0</v>
      </c>
      <c r="F18" s="15">
        <v>334146</v>
      </c>
      <c r="G18" s="18">
        <v>1</v>
      </c>
      <c r="H18" s="14">
        <f>IF((((0.5*D18-F18)*G18)-(E18*0.5))&lt;0,0,ROUND((((0.5*D18-F18)*G18)-(E18*0.5)),0))</f>
        <v>0</v>
      </c>
      <c r="I18" s="14">
        <v>352167</v>
      </c>
      <c r="J18" s="18">
        <v>1</v>
      </c>
      <c r="K18" s="14">
        <f>IF((((0.5*D18-I18)*J18)-(E18*0.5))&lt;0,0,ROUND((((0.5*D18-I18)*J18)-(E18*0.5)),0))</f>
        <v>0</v>
      </c>
      <c r="L18" s="14">
        <f>K18+H18</f>
        <v>0</v>
      </c>
    </row>
    <row r="19" spans="1:12" s="3" customFormat="1" x14ac:dyDescent="0.25">
      <c r="A19" s="12">
        <v>22001</v>
      </c>
      <c r="B19" s="12" t="s">
        <v>60</v>
      </c>
      <c r="C19" s="13">
        <v>111</v>
      </c>
      <c r="D19" s="14">
        <v>116224.827</v>
      </c>
      <c r="E19" s="15">
        <v>777314.5</v>
      </c>
      <c r="F19" s="15">
        <v>183107</v>
      </c>
      <c r="G19" s="18">
        <v>7.0000000000000007E-2</v>
      </c>
      <c r="H19" s="14">
        <f>IF((((0.5*D19-F19)*G19)-(E19*0.5))&lt;0,0,ROUND((((0.5*D19-F19)*G19)-(E19*0.5)),0))</f>
        <v>0</v>
      </c>
      <c r="I19" s="14">
        <v>187255</v>
      </c>
      <c r="J19" s="18">
        <v>0</v>
      </c>
      <c r="K19" s="14">
        <f>IF((((0.5*D19-I19)*J19)-(E19*0.5))&lt;0,0,ROUND((((0.5*D19-I19)*J19)-(E19*0.5)),0))</f>
        <v>0</v>
      </c>
      <c r="L19" s="14">
        <f>K19+H19</f>
        <v>0</v>
      </c>
    </row>
    <row r="20" spans="1:12" s="3" customFormat="1" x14ac:dyDescent="0.25">
      <c r="A20" s="12">
        <v>49002</v>
      </c>
      <c r="B20" s="12" t="s">
        <v>115</v>
      </c>
      <c r="C20" s="13">
        <v>4386</v>
      </c>
      <c r="D20" s="14">
        <v>5238652.5320000006</v>
      </c>
      <c r="E20" s="15">
        <v>0</v>
      </c>
      <c r="F20" s="15">
        <v>1352058</v>
      </c>
      <c r="G20" s="18">
        <v>1</v>
      </c>
      <c r="H20" s="14">
        <f>IF((((0.5*D20-F20)*G20)-(E20*0.5))&lt;0,0,ROUND((((0.5*D20-F20)*G20)-(E20*0.5)),0))</f>
        <v>1267268</v>
      </c>
      <c r="I20" s="14">
        <v>1520070</v>
      </c>
      <c r="J20" s="18">
        <v>1</v>
      </c>
      <c r="K20" s="14">
        <f>IF((((0.5*D20-I20)*J20)-(E20*0.5))&lt;0,0,ROUND((((0.5*D20-I20)*J20)-(E20*0.5)),0))</f>
        <v>1099256</v>
      </c>
      <c r="L20" s="14">
        <f>K20+H20</f>
        <v>2366524</v>
      </c>
    </row>
    <row r="21" spans="1:12" s="3" customFormat="1" x14ac:dyDescent="0.25">
      <c r="A21" s="12">
        <v>30003</v>
      </c>
      <c r="B21" s="12" t="s">
        <v>78</v>
      </c>
      <c r="C21" s="13">
        <v>377.9</v>
      </c>
      <c r="D21" s="14">
        <v>483508.60329999996</v>
      </c>
      <c r="E21" s="15">
        <v>0</v>
      </c>
      <c r="F21" s="15">
        <v>263235</v>
      </c>
      <c r="G21" s="18">
        <v>1</v>
      </c>
      <c r="H21" s="14">
        <f>IF((((0.5*D21-F21)*G21)-(E21*0.5))&lt;0,0,ROUND((((0.5*D21-F21)*G21)-(E21*0.5)),0))</f>
        <v>0</v>
      </c>
      <c r="I21" s="14">
        <v>283301</v>
      </c>
      <c r="J21" s="18">
        <v>1</v>
      </c>
      <c r="K21" s="14">
        <f>IF((((0.5*D21-I21)*J21)-(E21*0.5))&lt;0,0,ROUND((((0.5*D21-I21)*J21)-(E21*0.5)),0))</f>
        <v>0</v>
      </c>
      <c r="L21" s="14">
        <f>K21+H21</f>
        <v>0</v>
      </c>
    </row>
    <row r="22" spans="1:12" s="3" customFormat="1" x14ac:dyDescent="0.25">
      <c r="A22" s="12">
        <v>45004</v>
      </c>
      <c r="B22" s="16" t="s">
        <v>108</v>
      </c>
      <c r="C22" s="13">
        <v>456.75</v>
      </c>
      <c r="D22" s="14">
        <v>467158.17725000001</v>
      </c>
      <c r="E22" s="15">
        <v>75443.797500000015</v>
      </c>
      <c r="F22" s="15">
        <v>552994</v>
      </c>
      <c r="G22" s="18">
        <v>0.34</v>
      </c>
      <c r="H22" s="14">
        <f>IF((((0.5*D22-F22)*G22)-(E22*0.5))&lt;0,0,ROUND((((0.5*D22-F22)*G22)-(E22*0.5)),0))</f>
        <v>0</v>
      </c>
      <c r="I22" s="14">
        <v>608535</v>
      </c>
      <c r="J22" s="18">
        <v>0.39</v>
      </c>
      <c r="K22" s="14">
        <f>IF((((0.5*D22-I22)*J22)-(E22*0.5))&lt;0,0,ROUND((((0.5*D22-I22)*J22)-(E22*0.5)),0))</f>
        <v>0</v>
      </c>
      <c r="L22" s="14">
        <f>K22+H22</f>
        <v>0</v>
      </c>
    </row>
    <row r="23" spans="1:12" s="3" customFormat="1" x14ac:dyDescent="0.25">
      <c r="A23" s="12">
        <v>5001</v>
      </c>
      <c r="B23" s="12" t="s">
        <v>21</v>
      </c>
      <c r="C23" s="13">
        <v>3512.73</v>
      </c>
      <c r="D23" s="14">
        <v>4364103.4487100001</v>
      </c>
      <c r="E23" s="15">
        <v>0</v>
      </c>
      <c r="F23" s="15">
        <v>1208760</v>
      </c>
      <c r="G23" s="18">
        <v>1</v>
      </c>
      <c r="H23" s="14">
        <f>IF((((0.5*D23-F23)*G23)-(E23*0.5))&lt;0,0,ROUND((((0.5*D23-F23)*G23)-(E23*0.5)),0))</f>
        <v>973292</v>
      </c>
      <c r="I23" s="14">
        <v>1300412</v>
      </c>
      <c r="J23" s="18">
        <v>1</v>
      </c>
      <c r="K23" s="14">
        <f>IF((((0.5*D23-I23)*J23)-(E23*0.5))&lt;0,0,ROUND((((0.5*D23-I23)*J23)-(E23*0.5)),0))</f>
        <v>881640</v>
      </c>
      <c r="L23" s="14">
        <f>K23+H23</f>
        <v>1854932</v>
      </c>
    </row>
    <row r="24" spans="1:12" s="3" customFormat="1" x14ac:dyDescent="0.25">
      <c r="A24" s="12">
        <v>26002</v>
      </c>
      <c r="B24" s="12" t="s">
        <v>69</v>
      </c>
      <c r="C24" s="13">
        <v>251</v>
      </c>
      <c r="D24" s="14">
        <v>259142.07700000005</v>
      </c>
      <c r="E24" s="15">
        <v>29665.960000000006</v>
      </c>
      <c r="F24" s="15">
        <v>141336</v>
      </c>
      <c r="G24" s="18">
        <v>1</v>
      </c>
      <c r="H24" s="14">
        <f>IF((((0.5*D24-F24)*G24)-(E24*0.5))&lt;0,0,ROUND((((0.5*D24-F24)*G24)-(E24*0.5)),0))</f>
        <v>0</v>
      </c>
      <c r="I24" s="14">
        <v>143988</v>
      </c>
      <c r="J24" s="18">
        <v>1</v>
      </c>
      <c r="K24" s="14">
        <f>IF((((0.5*D24-I24)*J24)-(E24*0.5))&lt;0,0,ROUND((((0.5*D24-I24)*J24)-(E24*0.5)),0))</f>
        <v>0</v>
      </c>
      <c r="L24" s="14">
        <f>K24+H24</f>
        <v>0</v>
      </c>
    </row>
    <row r="25" spans="1:12" s="3" customFormat="1" x14ac:dyDescent="0.25">
      <c r="A25" s="12">
        <v>43001</v>
      </c>
      <c r="B25" s="12" t="s">
        <v>103</v>
      </c>
      <c r="C25" s="13">
        <v>209</v>
      </c>
      <c r="D25" s="14">
        <v>235480.84300000005</v>
      </c>
      <c r="E25" s="15">
        <v>0</v>
      </c>
      <c r="F25" s="15">
        <v>139174</v>
      </c>
      <c r="G25" s="18">
        <v>1</v>
      </c>
      <c r="H25" s="14">
        <f>IF((((0.5*D25-F25)*G25)-(E25*0.5))&lt;0,0,ROUND((((0.5*D25-F25)*G25)-(E25*0.5)),0))</f>
        <v>0</v>
      </c>
      <c r="I25" s="14">
        <v>150727</v>
      </c>
      <c r="J25" s="18">
        <v>1</v>
      </c>
      <c r="K25" s="14">
        <f>IF((((0.5*D25-I25)*J25)-(E25*0.5))&lt;0,0,ROUND((((0.5*D25-I25)*J25)-(E25*0.5)),0))</f>
        <v>0</v>
      </c>
      <c r="L25" s="14">
        <f>K25+H25</f>
        <v>0</v>
      </c>
    </row>
    <row r="26" spans="1:12" s="3" customFormat="1" x14ac:dyDescent="0.25">
      <c r="A26" s="12">
        <v>41001</v>
      </c>
      <c r="B26" s="12" t="s">
        <v>98</v>
      </c>
      <c r="C26" s="13">
        <v>916.73</v>
      </c>
      <c r="D26" s="14">
        <v>1116734.0167100001</v>
      </c>
      <c r="E26" s="15">
        <v>0</v>
      </c>
      <c r="F26" s="15">
        <v>443488</v>
      </c>
      <c r="G26" s="18">
        <v>1</v>
      </c>
      <c r="H26" s="14">
        <f>IF((((0.5*D26-F26)*G26)-(E26*0.5))&lt;0,0,ROUND((((0.5*D26-F26)*G26)-(E26*0.5)),0))</f>
        <v>114879</v>
      </c>
      <c r="I26" s="14">
        <v>482670</v>
      </c>
      <c r="J26" s="18">
        <v>1</v>
      </c>
      <c r="K26" s="14">
        <f>IF((((0.5*D26-I26)*J26)-(E26*0.5))&lt;0,0,ROUND((((0.5*D26-I26)*J26)-(E26*0.5)),0))</f>
        <v>75697</v>
      </c>
      <c r="L26" s="14">
        <f>K26+H26</f>
        <v>190576</v>
      </c>
    </row>
    <row r="27" spans="1:12" s="3" customFormat="1" x14ac:dyDescent="0.25">
      <c r="A27" s="12">
        <v>28001</v>
      </c>
      <c r="B27" s="12" t="s">
        <v>73</v>
      </c>
      <c r="C27" s="13">
        <v>307</v>
      </c>
      <c r="D27" s="14">
        <v>328921.24900000001</v>
      </c>
      <c r="E27" s="15">
        <v>137537.32</v>
      </c>
      <c r="F27" s="15">
        <v>186530</v>
      </c>
      <c r="G27" s="18">
        <v>0.85</v>
      </c>
      <c r="H27" s="14">
        <f>IF((((0.5*D27-F27)*G27)-(E27*0.5))&lt;0,0,ROUND((((0.5*D27-F27)*G27)-(E27*0.5)),0))</f>
        <v>0</v>
      </c>
      <c r="I27" s="14">
        <v>197932</v>
      </c>
      <c r="J27" s="18">
        <v>1</v>
      </c>
      <c r="K27" s="14">
        <f>IF((((0.5*D27-I27)*J27)-(E27*0.5))&lt;0,0,ROUND((((0.5*D27-I27)*J27)-(E27*0.5)),0))</f>
        <v>0</v>
      </c>
      <c r="L27" s="14">
        <f>K27+H27</f>
        <v>0</v>
      </c>
    </row>
    <row r="28" spans="1:12" s="3" customFormat="1" x14ac:dyDescent="0.25">
      <c r="A28" s="12">
        <v>60001</v>
      </c>
      <c r="B28" s="12" t="s">
        <v>146</v>
      </c>
      <c r="C28" s="13">
        <v>287.13</v>
      </c>
      <c r="D28" s="14">
        <v>273942.31751000002</v>
      </c>
      <c r="E28" s="15">
        <v>90805.027500000011</v>
      </c>
      <c r="F28" s="15">
        <v>190136</v>
      </c>
      <c r="G28" s="18">
        <v>1</v>
      </c>
      <c r="H28" s="14">
        <f>IF((((0.5*D28-F28)*G28)-(E28*0.5))&lt;0,0,ROUND((((0.5*D28-F28)*G28)-(E28*0.5)),0))</f>
        <v>0</v>
      </c>
      <c r="I28" s="14">
        <v>201558</v>
      </c>
      <c r="J28" s="18">
        <v>1</v>
      </c>
      <c r="K28" s="14">
        <f>IF((((0.5*D28-I28)*J28)-(E28*0.5))&lt;0,0,ROUND((((0.5*D28-I28)*J28)-(E28*0.5)),0))</f>
        <v>0</v>
      </c>
      <c r="L28" s="14">
        <f>K28+H28</f>
        <v>0</v>
      </c>
    </row>
    <row r="29" spans="1:12" s="3" customFormat="1" x14ac:dyDescent="0.25">
      <c r="A29" s="12">
        <v>7001</v>
      </c>
      <c r="B29" s="12" t="s">
        <v>29</v>
      </c>
      <c r="C29" s="13">
        <v>1082.31</v>
      </c>
      <c r="D29" s="14">
        <v>1130235.1673699999</v>
      </c>
      <c r="E29" s="15">
        <v>0</v>
      </c>
      <c r="F29" s="15">
        <v>457739</v>
      </c>
      <c r="G29" s="18">
        <v>1</v>
      </c>
      <c r="H29" s="14">
        <f>IF((((0.5*D29-F29)*G29)-(E29*0.5))&lt;0,0,ROUND((((0.5*D29-F29)*G29)-(E29*0.5)),0))</f>
        <v>107379</v>
      </c>
      <c r="I29" s="14">
        <v>486488</v>
      </c>
      <c r="J29" s="18">
        <v>1</v>
      </c>
      <c r="K29" s="14">
        <f>IF((((0.5*D29-I29)*J29)-(E29*0.5))&lt;0,0,ROUND((((0.5*D29-I29)*J29)-(E29*0.5)),0))</f>
        <v>78630</v>
      </c>
      <c r="L29" s="14">
        <f>K29+H29</f>
        <v>186009</v>
      </c>
    </row>
    <row r="30" spans="1:12" s="3" customFormat="1" x14ac:dyDescent="0.25">
      <c r="A30" s="12">
        <v>39001</v>
      </c>
      <c r="B30" s="12" t="s">
        <v>92</v>
      </c>
      <c r="C30" s="13">
        <v>543</v>
      </c>
      <c r="D30" s="14">
        <v>418395.98100000003</v>
      </c>
      <c r="E30" s="15">
        <v>311574.67249999999</v>
      </c>
      <c r="F30" s="15">
        <v>241078</v>
      </c>
      <c r="G30" s="18">
        <v>1</v>
      </c>
      <c r="H30" s="14">
        <f>IF((((0.5*D30-F30)*G30)-(E30*0.5))&lt;0,0,ROUND((((0.5*D30-F30)*G30)-(E30*0.5)),0))</f>
        <v>0</v>
      </c>
      <c r="I30" s="14">
        <v>265772</v>
      </c>
      <c r="J30" s="18">
        <v>1</v>
      </c>
      <c r="K30" s="14">
        <f>IF((((0.5*D30-I30)*J30)-(E30*0.5))&lt;0,0,ROUND((((0.5*D30-I30)*J30)-(E30*0.5)),0))</f>
        <v>0</v>
      </c>
      <c r="L30" s="14">
        <f>K30+H30</f>
        <v>0</v>
      </c>
    </row>
    <row r="31" spans="1:12" s="3" customFormat="1" x14ac:dyDescent="0.25">
      <c r="A31" s="12">
        <v>12002</v>
      </c>
      <c r="B31" s="12" t="s">
        <v>37</v>
      </c>
      <c r="C31" s="13">
        <v>390</v>
      </c>
      <c r="D31" s="14">
        <v>378717.46</v>
      </c>
      <c r="E31" s="15">
        <v>1132945.1900000002</v>
      </c>
      <c r="F31" s="15">
        <v>514770</v>
      </c>
      <c r="G31" s="18">
        <v>0.71</v>
      </c>
      <c r="H31" s="14">
        <f>IF((((0.5*D31-F31)*G31)-(E31*0.5))&lt;0,0,ROUND((((0.5*D31-F31)*G31)-(E31*0.5)),0))</f>
        <v>0</v>
      </c>
      <c r="I31" s="14">
        <v>569581</v>
      </c>
      <c r="J31" s="18">
        <v>0.65</v>
      </c>
      <c r="K31" s="14">
        <f>IF((((0.5*D31-I31)*J31)-(E31*0.5))&lt;0,0,ROUND((((0.5*D31-I31)*J31)-(E31*0.5)),0))</f>
        <v>0</v>
      </c>
      <c r="L31" s="14">
        <f>K31+H31</f>
        <v>0</v>
      </c>
    </row>
    <row r="32" spans="1:12" s="3" customFormat="1" x14ac:dyDescent="0.25">
      <c r="A32" s="12">
        <v>50005</v>
      </c>
      <c r="B32" s="12" t="s">
        <v>122</v>
      </c>
      <c r="C32" s="13">
        <v>263.60000000000002</v>
      </c>
      <c r="D32" s="14">
        <v>309631.65720000002</v>
      </c>
      <c r="E32" s="15">
        <v>157924.66</v>
      </c>
      <c r="F32" s="15">
        <v>181210</v>
      </c>
      <c r="G32" s="18">
        <v>1</v>
      </c>
      <c r="H32" s="14">
        <f>IF((((0.5*D32-F32)*G32)-(E32*0.5))&lt;0,0,ROUND((((0.5*D32-F32)*G32)-(E32*0.5)),0))</f>
        <v>0</v>
      </c>
      <c r="I32" s="14">
        <v>192522</v>
      </c>
      <c r="J32" s="18">
        <v>1</v>
      </c>
      <c r="K32" s="14">
        <f>IF((((0.5*D32-I32)*J32)-(E32*0.5))&lt;0,0,ROUND((((0.5*D32-I32)*J32)-(E32*0.5)),0))</f>
        <v>0</v>
      </c>
      <c r="L32" s="14">
        <f>K32+H32</f>
        <v>0</v>
      </c>
    </row>
    <row r="33" spans="1:12" s="3" customFormat="1" x14ac:dyDescent="0.25">
      <c r="A33" s="12">
        <v>59003</v>
      </c>
      <c r="B33" s="12" t="s">
        <v>145</v>
      </c>
      <c r="C33" s="13">
        <v>244</v>
      </c>
      <c r="D33" s="14">
        <v>193618.49800000002</v>
      </c>
      <c r="E33" s="15">
        <v>620508.63</v>
      </c>
      <c r="F33" s="15">
        <v>213778</v>
      </c>
      <c r="G33" s="18">
        <v>0.37</v>
      </c>
      <c r="H33" s="14">
        <f>IF((((0.5*D33-F33)*G33)-(E33*0.5))&lt;0,0,ROUND((((0.5*D33-F33)*G33)-(E33*0.5)),0))</f>
        <v>0</v>
      </c>
      <c r="I33" s="14">
        <v>225042</v>
      </c>
      <c r="J33" s="18">
        <v>0.71</v>
      </c>
      <c r="K33" s="14">
        <f>IF((((0.5*D33-I33)*J33)-(E33*0.5))&lt;0,0,ROUND((((0.5*D33-I33)*J33)-(E33*0.5)),0))</f>
        <v>0</v>
      </c>
      <c r="L33" s="14">
        <f>K33+H33</f>
        <v>0</v>
      </c>
    </row>
    <row r="34" spans="1:12" s="3" customFormat="1" x14ac:dyDescent="0.25">
      <c r="A34" s="12">
        <v>21003</v>
      </c>
      <c r="B34" s="12" t="s">
        <v>59</v>
      </c>
      <c r="C34" s="13">
        <v>321.59000000000003</v>
      </c>
      <c r="D34" s="14">
        <v>292590.53793000005</v>
      </c>
      <c r="E34" s="15">
        <v>1271755.4175</v>
      </c>
      <c r="F34" s="15">
        <v>334253</v>
      </c>
      <c r="G34" s="18">
        <v>0.73</v>
      </c>
      <c r="H34" s="14">
        <f>IF((((0.5*D34-F34)*G34)-(E34*0.5))&lt;0,0,ROUND((((0.5*D34-F34)*G34)-(E34*0.5)),0))</f>
        <v>0</v>
      </c>
      <c r="I34" s="14">
        <v>347736</v>
      </c>
      <c r="J34" s="18">
        <v>0.71</v>
      </c>
      <c r="K34" s="14">
        <f>IF((((0.5*D34-I34)*J34)-(E34*0.5))&lt;0,0,ROUND((((0.5*D34-I34)*J34)-(E34*0.5)),0))</f>
        <v>0</v>
      </c>
      <c r="L34" s="14">
        <f>K34+H34</f>
        <v>0</v>
      </c>
    </row>
    <row r="35" spans="1:12" s="3" customFormat="1" x14ac:dyDescent="0.25">
      <c r="A35" s="12">
        <v>16001</v>
      </c>
      <c r="B35" s="12" t="s">
        <v>48</v>
      </c>
      <c r="C35" s="13">
        <v>1058.1600000000001</v>
      </c>
      <c r="D35" s="14">
        <v>1123899.9403200001</v>
      </c>
      <c r="E35" s="15">
        <v>92472.042499999981</v>
      </c>
      <c r="F35" s="15">
        <v>666817</v>
      </c>
      <c r="G35" s="18">
        <v>1</v>
      </c>
      <c r="H35" s="14">
        <f>IF((((0.5*D35-F35)*G35)-(E35*0.5))&lt;0,0,ROUND((((0.5*D35-F35)*G35)-(E35*0.5)),0))</f>
        <v>0</v>
      </c>
      <c r="I35" s="14">
        <v>774856</v>
      </c>
      <c r="J35" s="18">
        <v>1</v>
      </c>
      <c r="K35" s="14">
        <f>IF((((0.5*D35-I35)*J35)-(E35*0.5))&lt;0,0,ROUND((((0.5*D35-I35)*J35)-(E35*0.5)),0))</f>
        <v>0</v>
      </c>
      <c r="L35" s="14">
        <f>K35+H35</f>
        <v>0</v>
      </c>
    </row>
    <row r="36" spans="1:12" s="3" customFormat="1" x14ac:dyDescent="0.25">
      <c r="A36" s="12">
        <v>61008</v>
      </c>
      <c r="B36" s="12" t="s">
        <v>153</v>
      </c>
      <c r="C36" s="13">
        <v>1367.41</v>
      </c>
      <c r="D36" s="14">
        <v>1087515.76507</v>
      </c>
      <c r="E36" s="15">
        <v>0</v>
      </c>
      <c r="F36" s="15">
        <v>610282</v>
      </c>
      <c r="G36" s="18">
        <v>1</v>
      </c>
      <c r="H36" s="14">
        <f>IF((((0.5*D36-F36)*G36)-(E36*0.5))&lt;0,0,ROUND((((0.5*D36-F36)*G36)-(E36*0.5)),0))</f>
        <v>0</v>
      </c>
      <c r="I36" s="14">
        <v>691364</v>
      </c>
      <c r="J36" s="18">
        <v>1</v>
      </c>
      <c r="K36" s="14">
        <f>IF((((0.5*D36-I36)*J36)-(E36*0.5))&lt;0,0,ROUND((((0.5*D36-I36)*J36)-(E36*0.5)),0))</f>
        <v>0</v>
      </c>
      <c r="L36" s="14">
        <f>K36+H36</f>
        <v>0</v>
      </c>
    </row>
    <row r="37" spans="1:12" s="3" customFormat="1" x14ac:dyDescent="0.25">
      <c r="A37" s="12">
        <v>38002</v>
      </c>
      <c r="B37" s="12" t="s">
        <v>90</v>
      </c>
      <c r="C37" s="13">
        <v>298</v>
      </c>
      <c r="D37" s="14">
        <v>295520.03600000002</v>
      </c>
      <c r="E37" s="15">
        <v>290305.96250000002</v>
      </c>
      <c r="F37" s="15">
        <v>333972</v>
      </c>
      <c r="G37" s="18">
        <v>0.91</v>
      </c>
      <c r="H37" s="14">
        <f>IF((((0.5*D37-F37)*G37)-(E37*0.5))&lt;0,0,ROUND((((0.5*D37-F37)*G37)-(E37*0.5)),0))</f>
        <v>0</v>
      </c>
      <c r="I37" s="14">
        <v>345568</v>
      </c>
      <c r="J37" s="18">
        <v>0.71</v>
      </c>
      <c r="K37" s="14">
        <f>IF((((0.5*D37-I37)*J37)-(E37*0.5))&lt;0,0,ROUND((((0.5*D37-I37)*J37)-(E37*0.5)),0))</f>
        <v>0</v>
      </c>
      <c r="L37" s="14">
        <f>K37+H37</f>
        <v>0</v>
      </c>
    </row>
    <row r="38" spans="1:12" s="3" customFormat="1" x14ac:dyDescent="0.25">
      <c r="A38" s="12">
        <v>49003</v>
      </c>
      <c r="B38" s="12" t="s">
        <v>116</v>
      </c>
      <c r="C38" s="13">
        <v>1188.06</v>
      </c>
      <c r="D38" s="14">
        <v>1088368.8876199999</v>
      </c>
      <c r="E38" s="15">
        <v>0</v>
      </c>
      <c r="F38" s="15">
        <v>442246</v>
      </c>
      <c r="G38" s="18">
        <v>1</v>
      </c>
      <c r="H38" s="14">
        <f>IF((((0.5*D38-F38)*G38)-(E38*0.5))&lt;0,0,ROUND((((0.5*D38-F38)*G38)-(E38*0.5)),0))</f>
        <v>101938</v>
      </c>
      <c r="I38" s="14">
        <v>479673</v>
      </c>
      <c r="J38" s="18">
        <v>1</v>
      </c>
      <c r="K38" s="14">
        <f>IF((((0.5*D38-I38)*J38)-(E38*0.5))&lt;0,0,ROUND((((0.5*D38-I38)*J38)-(E38*0.5)),0))</f>
        <v>64511</v>
      </c>
      <c r="L38" s="14">
        <f>K38+H38</f>
        <v>166449</v>
      </c>
    </row>
    <row r="39" spans="1:12" s="3" customFormat="1" x14ac:dyDescent="0.25">
      <c r="A39" s="12">
        <v>5006</v>
      </c>
      <c r="B39" s="12" t="s">
        <v>24</v>
      </c>
      <c r="C39" s="13">
        <v>396</v>
      </c>
      <c r="D39" s="14">
        <v>414309.82200000004</v>
      </c>
      <c r="E39" s="15">
        <v>276719.64999999997</v>
      </c>
      <c r="F39" s="15">
        <v>310148</v>
      </c>
      <c r="G39" s="18">
        <v>1</v>
      </c>
      <c r="H39" s="14">
        <f>IF((((0.5*D39-F39)*G39)-(E39*0.5))&lt;0,0,ROUND((((0.5*D39-F39)*G39)-(E39*0.5)),0))</f>
        <v>0</v>
      </c>
      <c r="I39" s="14">
        <v>322067</v>
      </c>
      <c r="J39" s="18">
        <v>1</v>
      </c>
      <c r="K39" s="14">
        <f>IF((((0.5*D39-I39)*J39)-(E39*0.5))&lt;0,0,ROUND((((0.5*D39-I39)*J39)-(E39*0.5)),0))</f>
        <v>0</v>
      </c>
      <c r="L39" s="14">
        <f>K39+H39</f>
        <v>0</v>
      </c>
    </row>
    <row r="40" spans="1:12" s="3" customFormat="1" x14ac:dyDescent="0.25">
      <c r="A40" s="12">
        <v>19004</v>
      </c>
      <c r="B40" s="12" t="s">
        <v>55</v>
      </c>
      <c r="C40" s="13">
        <v>537</v>
      </c>
      <c r="D40" s="14">
        <v>589241.23899999994</v>
      </c>
      <c r="E40" s="15">
        <v>130832.72499999998</v>
      </c>
      <c r="F40" s="15">
        <v>467981</v>
      </c>
      <c r="G40" s="18">
        <v>1</v>
      </c>
      <c r="H40" s="14">
        <f>IF((((0.5*D40-F40)*G40)-(E40*0.5))&lt;0,0,ROUND((((0.5*D40-F40)*G40)-(E40*0.5)),0))</f>
        <v>0</v>
      </c>
      <c r="I40" s="14">
        <v>489700</v>
      </c>
      <c r="J40" s="18">
        <v>0.78</v>
      </c>
      <c r="K40" s="14">
        <f>IF((((0.5*D40-I40)*J40)-(E40*0.5))&lt;0,0,ROUND((((0.5*D40-I40)*J40)-(E40*0.5)),0))</f>
        <v>0</v>
      </c>
      <c r="L40" s="14">
        <f>K40+H40</f>
        <v>0</v>
      </c>
    </row>
    <row r="41" spans="1:12" s="3" customFormat="1" x14ac:dyDescent="0.25">
      <c r="A41" s="12">
        <v>56002</v>
      </c>
      <c r="B41" s="12" t="s">
        <v>138</v>
      </c>
      <c r="C41" s="13">
        <v>160</v>
      </c>
      <c r="D41" s="14">
        <v>266289.46999999997</v>
      </c>
      <c r="E41" s="15">
        <v>539237.36</v>
      </c>
      <c r="F41" s="15">
        <v>367129</v>
      </c>
      <c r="G41" s="18">
        <v>0.15</v>
      </c>
      <c r="H41" s="14">
        <f>IF((((0.5*D41-F41)*G41)-(E41*0.5))&lt;0,0,ROUND((((0.5*D41-F41)*G41)-(E41*0.5)),0))</f>
        <v>0</v>
      </c>
      <c r="I41" s="14">
        <v>382469</v>
      </c>
      <c r="J41" s="18">
        <v>0.21</v>
      </c>
      <c r="K41" s="14">
        <f>IF((((0.5*D41-I41)*J41)-(E41*0.5))&lt;0,0,ROUND((((0.5*D41-I41)*J41)-(E41*0.5)),0))</f>
        <v>0</v>
      </c>
      <c r="L41" s="14">
        <f>K41+H41</f>
        <v>0</v>
      </c>
    </row>
    <row r="42" spans="1:12" s="3" customFormat="1" x14ac:dyDescent="0.25">
      <c r="A42" s="12">
        <v>51001</v>
      </c>
      <c r="B42" s="12" t="s">
        <v>123</v>
      </c>
      <c r="C42" s="13">
        <v>3079</v>
      </c>
      <c r="D42" s="14">
        <v>3697433.213</v>
      </c>
      <c r="E42" s="15">
        <v>992541.90750000009</v>
      </c>
      <c r="F42" s="15">
        <v>427708</v>
      </c>
      <c r="G42" s="18">
        <v>1</v>
      </c>
      <c r="H42" s="14">
        <f>IF((((0.5*D42-F42)*G42)-(E42*0.5))&lt;0,0,ROUND((((0.5*D42-F42)*G42)-(E42*0.5)),0))</f>
        <v>924738</v>
      </c>
      <c r="I42" s="14">
        <v>476619</v>
      </c>
      <c r="J42" s="18">
        <v>1</v>
      </c>
      <c r="K42" s="14">
        <f>IF((((0.5*D42-I42)*J42)-(E42*0.5))&lt;0,0,ROUND((((0.5*D42-I42)*J42)-(E42*0.5)),0))</f>
        <v>875827</v>
      </c>
      <c r="L42" s="14">
        <f>K42+H42</f>
        <v>1800565</v>
      </c>
    </row>
    <row r="43" spans="1:12" s="3" customFormat="1" x14ac:dyDescent="0.25">
      <c r="A43" s="12">
        <v>64002</v>
      </c>
      <c r="B43" s="12" t="s">
        <v>158</v>
      </c>
      <c r="C43" s="13">
        <v>371</v>
      </c>
      <c r="D43" s="14">
        <v>459562.40700000001</v>
      </c>
      <c r="E43" s="15">
        <v>0</v>
      </c>
      <c r="F43" s="15">
        <v>147764</v>
      </c>
      <c r="G43" s="18">
        <v>1</v>
      </c>
      <c r="H43" s="14">
        <f>IF((((0.5*D43-F43)*G43)-(E43*0.5))&lt;0,0,ROUND((((0.5*D43-F43)*G43)-(E43*0.5)),0))</f>
        <v>82017</v>
      </c>
      <c r="I43" s="14">
        <v>156481</v>
      </c>
      <c r="J43" s="18">
        <v>1</v>
      </c>
      <c r="K43" s="14">
        <f>IF((((0.5*D43-I43)*J43)-(E43*0.5))&lt;0,0,ROUND((((0.5*D43-I43)*J43)-(E43*0.5)),0))</f>
        <v>73300</v>
      </c>
      <c r="L43" s="14">
        <f>K43+H43</f>
        <v>155317</v>
      </c>
    </row>
    <row r="44" spans="1:12" s="3" customFormat="1" x14ac:dyDescent="0.25">
      <c r="A44" s="12">
        <v>20001</v>
      </c>
      <c r="B44" s="12" t="s">
        <v>56</v>
      </c>
      <c r="C44" s="13">
        <v>455.01</v>
      </c>
      <c r="D44" s="14">
        <v>639356.65026999998</v>
      </c>
      <c r="E44" s="15">
        <v>0</v>
      </c>
      <c r="F44" s="15">
        <v>137735</v>
      </c>
      <c r="G44" s="18">
        <v>1</v>
      </c>
      <c r="H44" s="14">
        <f>IF((((0.5*D44-F44)*G44)-(E44*0.5))&lt;0,0,ROUND((((0.5*D44-F44)*G44)-(E44*0.5)),0))</f>
        <v>181943</v>
      </c>
      <c r="I44" s="14">
        <v>148437</v>
      </c>
      <c r="J44" s="18">
        <v>1</v>
      </c>
      <c r="K44" s="14">
        <f>IF((((0.5*D44-I44)*J44)-(E44*0.5))&lt;0,0,ROUND((((0.5*D44-I44)*J44)-(E44*0.5)),0))</f>
        <v>171241</v>
      </c>
      <c r="L44" s="14">
        <f>K44+H44</f>
        <v>353184</v>
      </c>
    </row>
    <row r="45" spans="1:12" s="3" customFormat="1" x14ac:dyDescent="0.25">
      <c r="A45" s="12">
        <v>23001</v>
      </c>
      <c r="B45" s="12" t="s">
        <v>63</v>
      </c>
      <c r="C45" s="13">
        <v>167</v>
      </c>
      <c r="D45" s="14">
        <v>210011.82900000003</v>
      </c>
      <c r="E45" s="15">
        <v>0</v>
      </c>
      <c r="F45" s="15">
        <v>99059</v>
      </c>
      <c r="G45" s="18">
        <v>1</v>
      </c>
      <c r="H45" s="14">
        <f>IF((((0.5*D45-F45)*G45)-(E45*0.5))&lt;0,0,ROUND((((0.5*D45-F45)*G45)-(E45*0.5)),0))</f>
        <v>5947</v>
      </c>
      <c r="I45" s="14">
        <v>113862</v>
      </c>
      <c r="J45" s="18">
        <v>1</v>
      </c>
      <c r="K45" s="14">
        <f>IF((((0.5*D45-I45)*J45)-(E45*0.5))&lt;0,0,ROUND((((0.5*D45-I45)*J45)-(E45*0.5)),0))</f>
        <v>0</v>
      </c>
      <c r="L45" s="14">
        <f>K45+H45</f>
        <v>5947</v>
      </c>
    </row>
    <row r="46" spans="1:12" s="3" customFormat="1" x14ac:dyDescent="0.25">
      <c r="A46" s="12">
        <v>22005</v>
      </c>
      <c r="B46" s="12" t="s">
        <v>61</v>
      </c>
      <c r="C46" s="13">
        <v>150</v>
      </c>
      <c r="D46" s="14">
        <v>140364.96</v>
      </c>
      <c r="E46" s="15">
        <v>589827.4</v>
      </c>
      <c r="F46" s="15">
        <v>373713</v>
      </c>
      <c r="G46" s="18">
        <v>0.88</v>
      </c>
      <c r="H46" s="14">
        <f>IF((((0.5*D46-F46)*G46)-(E46*0.5))&lt;0,0,ROUND((((0.5*D46-F46)*G46)-(E46*0.5)),0))</f>
        <v>0</v>
      </c>
      <c r="I46" s="14">
        <v>380728</v>
      </c>
      <c r="J46" s="18">
        <v>0.66</v>
      </c>
      <c r="K46" s="14">
        <f>IF((((0.5*D46-I46)*J46)-(E46*0.5))&lt;0,0,ROUND((((0.5*D46-I46)*J46)-(E46*0.5)),0))</f>
        <v>0</v>
      </c>
      <c r="L46" s="14">
        <f>K46+H46</f>
        <v>0</v>
      </c>
    </row>
    <row r="47" spans="1:12" s="3" customFormat="1" x14ac:dyDescent="0.25">
      <c r="A47" s="12">
        <v>16002</v>
      </c>
      <c r="B47" s="12" t="s">
        <v>49</v>
      </c>
      <c r="C47" s="13">
        <v>13</v>
      </c>
      <c r="D47" s="14">
        <v>33514.811000000002</v>
      </c>
      <c r="E47" s="15">
        <v>0</v>
      </c>
      <c r="F47" s="15">
        <v>31736</v>
      </c>
      <c r="G47" s="18">
        <v>1</v>
      </c>
      <c r="H47" s="14">
        <f>IF((((0.5*D47-F47)*G47)-(E47*0.5))&lt;0,0,ROUND((((0.5*D47-F47)*G47)-(E47*0.5)),0))</f>
        <v>0</v>
      </c>
      <c r="I47" s="14">
        <v>30277</v>
      </c>
      <c r="J47" s="18">
        <v>1</v>
      </c>
      <c r="K47" s="14">
        <f>IF((((0.5*D47-I47)*J47)-(E47*0.5))&lt;0,0,ROUND((((0.5*D47-I47)*J47)-(E47*0.5)),0))</f>
        <v>0</v>
      </c>
      <c r="L47" s="14">
        <f>K47+H47</f>
        <v>0</v>
      </c>
    </row>
    <row r="48" spans="1:12" s="3" customFormat="1" x14ac:dyDescent="0.25">
      <c r="A48" s="12">
        <v>61007</v>
      </c>
      <c r="B48" s="12" t="s">
        <v>152</v>
      </c>
      <c r="C48" s="13">
        <v>700</v>
      </c>
      <c r="D48" s="14">
        <v>637863.1</v>
      </c>
      <c r="E48" s="15">
        <v>342914.65499999997</v>
      </c>
      <c r="F48" s="15">
        <v>379342</v>
      </c>
      <c r="G48" s="18">
        <v>1</v>
      </c>
      <c r="H48" s="14">
        <f>IF((((0.5*D48-F48)*G48)-(E48*0.5))&lt;0,0,ROUND((((0.5*D48-F48)*G48)-(E48*0.5)),0))</f>
        <v>0</v>
      </c>
      <c r="I48" s="14">
        <v>405554</v>
      </c>
      <c r="J48" s="18">
        <v>1</v>
      </c>
      <c r="K48" s="14">
        <f>IF((((0.5*D48-I48)*J48)-(E48*0.5))&lt;0,0,ROUND((((0.5*D48-I48)*J48)-(E48*0.5)),0))</f>
        <v>0</v>
      </c>
      <c r="L48" s="14">
        <f>K48+H48</f>
        <v>0</v>
      </c>
    </row>
    <row r="49" spans="1:12" s="3" customFormat="1" x14ac:dyDescent="0.25">
      <c r="A49" s="12">
        <v>5003</v>
      </c>
      <c r="B49" s="12" t="s">
        <v>22</v>
      </c>
      <c r="C49" s="13">
        <v>345</v>
      </c>
      <c r="D49" s="14">
        <v>351249.85499999998</v>
      </c>
      <c r="E49" s="15">
        <v>276819.47250000003</v>
      </c>
      <c r="F49" s="15">
        <v>311992</v>
      </c>
      <c r="G49" s="18">
        <v>1</v>
      </c>
      <c r="H49" s="14">
        <f>IF((((0.5*D49-F49)*G49)-(E49*0.5))&lt;0,0,ROUND((((0.5*D49-F49)*G49)-(E49*0.5)),0))</f>
        <v>0</v>
      </c>
      <c r="I49" s="14">
        <v>322793</v>
      </c>
      <c r="J49" s="18">
        <v>1</v>
      </c>
      <c r="K49" s="14">
        <f>IF((((0.5*D49-I49)*J49)-(E49*0.5))&lt;0,0,ROUND((((0.5*D49-I49)*J49)-(E49*0.5)),0))</f>
        <v>0</v>
      </c>
      <c r="L49" s="14">
        <f>K49+H49</f>
        <v>0</v>
      </c>
    </row>
    <row r="50" spans="1:12" s="3" customFormat="1" x14ac:dyDescent="0.25">
      <c r="A50" s="12">
        <v>28002</v>
      </c>
      <c r="B50" s="12" t="s">
        <v>74</v>
      </c>
      <c r="C50" s="13">
        <v>280</v>
      </c>
      <c r="D50" s="14">
        <v>388523.68999999994</v>
      </c>
      <c r="E50" s="15">
        <v>0</v>
      </c>
      <c r="F50" s="15">
        <v>238559</v>
      </c>
      <c r="G50" s="18">
        <v>1</v>
      </c>
      <c r="H50" s="14">
        <f>IF((((0.5*D50-F50)*G50)-(E50*0.5))&lt;0,0,ROUND((((0.5*D50-F50)*G50)-(E50*0.5)),0))</f>
        <v>0</v>
      </c>
      <c r="I50" s="14">
        <v>253719</v>
      </c>
      <c r="J50" s="18">
        <v>1</v>
      </c>
      <c r="K50" s="14">
        <f>IF((((0.5*D50-I50)*J50)-(E50*0.5))&lt;0,0,ROUND((((0.5*D50-I50)*J50)-(E50*0.5)),0))</f>
        <v>0</v>
      </c>
      <c r="L50" s="14">
        <f>K50+H50</f>
        <v>0</v>
      </c>
    </row>
    <row r="51" spans="1:12" s="3" customFormat="1" x14ac:dyDescent="0.25">
      <c r="A51" s="12">
        <v>17001</v>
      </c>
      <c r="B51" s="12" t="s">
        <v>50</v>
      </c>
      <c r="C51" s="13">
        <v>273.8</v>
      </c>
      <c r="D51" s="14">
        <v>285637.47260000004</v>
      </c>
      <c r="E51" s="15">
        <v>0</v>
      </c>
      <c r="F51" s="15">
        <v>108409</v>
      </c>
      <c r="G51" s="18">
        <v>1</v>
      </c>
      <c r="H51" s="14">
        <f>IF((((0.5*D51-F51)*G51)-(E51*0.5))&lt;0,0,ROUND((((0.5*D51-F51)*G51)-(E51*0.5)),0))</f>
        <v>34410</v>
      </c>
      <c r="I51" s="14">
        <v>114532</v>
      </c>
      <c r="J51" s="18">
        <v>1</v>
      </c>
      <c r="K51" s="14">
        <f>IF((((0.5*D51-I51)*J51)-(E51*0.5))&lt;0,0,ROUND((((0.5*D51-I51)*J51)-(E51*0.5)),0))</f>
        <v>28287</v>
      </c>
      <c r="L51" s="14">
        <f>K51+H51</f>
        <v>62697</v>
      </c>
    </row>
    <row r="52" spans="1:12" s="3" customFormat="1" x14ac:dyDescent="0.25">
      <c r="A52" s="12">
        <v>44001</v>
      </c>
      <c r="B52" s="12" t="s">
        <v>106</v>
      </c>
      <c r="C52" s="13">
        <v>164.44</v>
      </c>
      <c r="D52" s="14">
        <v>190125.51987999998</v>
      </c>
      <c r="E52" s="15">
        <v>219046.5</v>
      </c>
      <c r="F52" s="15">
        <v>328895</v>
      </c>
      <c r="G52" s="18">
        <v>0.95</v>
      </c>
      <c r="H52" s="14">
        <f>IF((((0.5*D52-F52)*G52)-(E52*0.5))&lt;0,0,ROUND((((0.5*D52-F52)*G52)-(E52*0.5)),0))</f>
        <v>0</v>
      </c>
      <c r="I52" s="14">
        <v>353069</v>
      </c>
      <c r="J52" s="18">
        <v>0.46</v>
      </c>
      <c r="K52" s="14">
        <f>IF((((0.5*D52-I52)*J52)-(E52*0.5))&lt;0,0,ROUND((((0.5*D52-I52)*J52)-(E52*0.5)),0))</f>
        <v>0</v>
      </c>
      <c r="L52" s="14">
        <f>K52+H52</f>
        <v>0</v>
      </c>
    </row>
    <row r="53" spans="1:12" s="3" customFormat="1" x14ac:dyDescent="0.25">
      <c r="A53" s="12">
        <v>46002</v>
      </c>
      <c r="B53" s="12" t="s">
        <v>111</v>
      </c>
      <c r="C53" s="13">
        <v>190</v>
      </c>
      <c r="D53" s="14">
        <v>174929.74</v>
      </c>
      <c r="E53" s="15">
        <v>0</v>
      </c>
      <c r="F53" s="15">
        <v>91975</v>
      </c>
      <c r="G53" s="18">
        <v>1</v>
      </c>
      <c r="H53" s="14">
        <f>IF((((0.5*D53-F53)*G53)-(E53*0.5))&lt;0,0,ROUND((((0.5*D53-F53)*G53)-(E53*0.5)),0))</f>
        <v>0</v>
      </c>
      <c r="I53" s="14">
        <v>94394</v>
      </c>
      <c r="J53" s="18">
        <v>1</v>
      </c>
      <c r="K53" s="14">
        <f>IF((((0.5*D53-I53)*J53)-(E53*0.5))&lt;0,0,ROUND((((0.5*D53-I53)*J53)-(E53*0.5)),0))</f>
        <v>0</v>
      </c>
      <c r="L53" s="14">
        <f>K53+H53</f>
        <v>0</v>
      </c>
    </row>
    <row r="54" spans="1:12" s="3" customFormat="1" x14ac:dyDescent="0.25">
      <c r="A54" s="12">
        <v>24004</v>
      </c>
      <c r="B54" s="12" t="s">
        <v>66</v>
      </c>
      <c r="C54" s="13">
        <v>344</v>
      </c>
      <c r="D54" s="14">
        <v>385280.29799999995</v>
      </c>
      <c r="E54" s="15">
        <v>385245.6875</v>
      </c>
      <c r="F54" s="15">
        <v>665696</v>
      </c>
      <c r="G54" s="18">
        <v>0.31</v>
      </c>
      <c r="H54" s="14">
        <f>IF((((0.5*D54-F54)*G54)-(E54*0.5))&lt;0,0,ROUND((((0.5*D54-F54)*G54)-(E54*0.5)),0))</f>
        <v>0</v>
      </c>
      <c r="I54" s="14">
        <v>685587</v>
      </c>
      <c r="J54" s="18">
        <v>0.27</v>
      </c>
      <c r="K54" s="14">
        <f>IF((((0.5*D54-I54)*J54)-(E54*0.5))&lt;0,0,ROUND((((0.5*D54-I54)*J54)-(E54*0.5)),0))</f>
        <v>0</v>
      </c>
      <c r="L54" s="14">
        <f>K54+H54</f>
        <v>0</v>
      </c>
    </row>
    <row r="55" spans="1:12" s="3" customFormat="1" x14ac:dyDescent="0.25">
      <c r="A55" s="12">
        <v>50003</v>
      </c>
      <c r="B55" s="12" t="s">
        <v>121</v>
      </c>
      <c r="C55" s="13">
        <v>712</v>
      </c>
      <c r="D55" s="14">
        <v>988364.47400000005</v>
      </c>
      <c r="E55" s="15">
        <v>0</v>
      </c>
      <c r="F55" s="15">
        <v>367690</v>
      </c>
      <c r="G55" s="18">
        <v>1</v>
      </c>
      <c r="H55" s="14">
        <f>IF((((0.5*D55-F55)*G55)-(E55*0.5))&lt;0,0,ROUND((((0.5*D55-F55)*G55)-(E55*0.5)),0))</f>
        <v>126492</v>
      </c>
      <c r="I55" s="14">
        <v>384164</v>
      </c>
      <c r="J55" s="18">
        <v>1</v>
      </c>
      <c r="K55" s="14">
        <f>IF((((0.5*D55-I55)*J55)-(E55*0.5))&lt;0,0,ROUND((((0.5*D55-I55)*J55)-(E55*0.5)),0))</f>
        <v>110018</v>
      </c>
      <c r="L55" s="14">
        <f>K55+H55</f>
        <v>236510</v>
      </c>
    </row>
    <row r="56" spans="1:12" s="3" customFormat="1" x14ac:dyDescent="0.25">
      <c r="A56" s="12">
        <v>14001</v>
      </c>
      <c r="B56" s="12" t="s">
        <v>41</v>
      </c>
      <c r="C56" s="13">
        <v>261</v>
      </c>
      <c r="D56" s="14">
        <v>303661.587</v>
      </c>
      <c r="E56" s="15">
        <v>0</v>
      </c>
      <c r="F56" s="15">
        <v>101918</v>
      </c>
      <c r="G56" s="18">
        <v>1</v>
      </c>
      <c r="H56" s="14">
        <f>IF((((0.5*D56-F56)*G56)-(E56*0.5))&lt;0,0,ROUND((((0.5*D56-F56)*G56)-(E56*0.5)),0))</f>
        <v>49913</v>
      </c>
      <c r="I56" s="14">
        <v>106648</v>
      </c>
      <c r="J56" s="18">
        <v>1</v>
      </c>
      <c r="K56" s="14">
        <f>IF((((0.5*D56-I56)*J56)-(E56*0.5))&lt;0,0,ROUND((((0.5*D56-I56)*J56)-(E56*0.5)),0))</f>
        <v>45183</v>
      </c>
      <c r="L56" s="14">
        <f>K56+H56</f>
        <v>95096</v>
      </c>
    </row>
    <row r="57" spans="1:12" s="3" customFormat="1" x14ac:dyDescent="0.25">
      <c r="A57" s="12">
        <v>6002</v>
      </c>
      <c r="B57" s="12" t="s">
        <v>26</v>
      </c>
      <c r="C57" s="13">
        <v>169</v>
      </c>
      <c r="D57" s="14">
        <v>156930.25300000003</v>
      </c>
      <c r="E57" s="15">
        <v>1182271.19</v>
      </c>
      <c r="F57" s="15">
        <v>231005</v>
      </c>
      <c r="G57" s="18">
        <v>1</v>
      </c>
      <c r="H57" s="14">
        <f>IF((((0.5*D57-F57)*G57)-(E57*0.5))&lt;0,0,ROUND((((0.5*D57-F57)*G57)-(E57*0.5)),0))</f>
        <v>0</v>
      </c>
      <c r="I57" s="14">
        <v>266244</v>
      </c>
      <c r="J57" s="18">
        <v>0.75</v>
      </c>
      <c r="K57" s="14">
        <f>IF((((0.5*D57-I57)*J57)-(E57*0.5))&lt;0,0,ROUND((((0.5*D57-I57)*J57)-(E57*0.5)),0))</f>
        <v>0</v>
      </c>
      <c r="L57" s="14">
        <f>K57+H57</f>
        <v>0</v>
      </c>
    </row>
    <row r="58" spans="1:12" s="3" customFormat="1" x14ac:dyDescent="0.25">
      <c r="A58" s="12">
        <v>33001</v>
      </c>
      <c r="B58" s="12" t="s">
        <v>81</v>
      </c>
      <c r="C58" s="13">
        <v>376.95</v>
      </c>
      <c r="D58" s="14">
        <v>425239.90265</v>
      </c>
      <c r="E58" s="15">
        <v>0</v>
      </c>
      <c r="F58" s="15">
        <v>308013</v>
      </c>
      <c r="G58" s="18">
        <v>1</v>
      </c>
      <c r="H58" s="14">
        <f>IF((((0.5*D58-F58)*G58)-(E58*0.5))&lt;0,0,ROUND((((0.5*D58-F58)*G58)-(E58*0.5)),0))</f>
        <v>0</v>
      </c>
      <c r="I58" s="14">
        <v>317843</v>
      </c>
      <c r="J58" s="18">
        <v>1</v>
      </c>
      <c r="K58" s="14">
        <f>IF((((0.5*D58-I58)*J58)-(E58*0.5))&lt;0,0,ROUND((((0.5*D58-I58)*J58)-(E58*0.5)),0))</f>
        <v>0</v>
      </c>
      <c r="L58" s="14">
        <f>K58+H58</f>
        <v>0</v>
      </c>
    </row>
    <row r="59" spans="1:12" s="3" customFormat="1" x14ac:dyDescent="0.25">
      <c r="A59" s="12">
        <v>49004</v>
      </c>
      <c r="B59" s="12" t="s">
        <v>117</v>
      </c>
      <c r="C59" s="13">
        <v>508</v>
      </c>
      <c r="D59" s="14">
        <v>588290.70600000001</v>
      </c>
      <c r="E59" s="15">
        <v>0</v>
      </c>
      <c r="F59" s="15">
        <v>211425</v>
      </c>
      <c r="G59" s="18">
        <v>1</v>
      </c>
      <c r="H59" s="14">
        <f>IF((((0.5*D59-F59)*G59)-(E59*0.5))&lt;0,0,ROUND((((0.5*D59-F59)*G59)-(E59*0.5)),0))</f>
        <v>82720</v>
      </c>
      <c r="I59" s="14">
        <v>223331</v>
      </c>
      <c r="J59" s="18">
        <v>1</v>
      </c>
      <c r="K59" s="14">
        <f>IF((((0.5*D59-I59)*J59)-(E59*0.5))&lt;0,0,ROUND((((0.5*D59-I59)*J59)-(E59*0.5)),0))</f>
        <v>70814</v>
      </c>
      <c r="L59" s="14">
        <f>K59+H59</f>
        <v>153534</v>
      </c>
    </row>
    <row r="60" spans="1:12" s="3" customFormat="1" x14ac:dyDescent="0.25">
      <c r="A60" s="12">
        <v>63001</v>
      </c>
      <c r="B60" s="12" t="s">
        <v>156</v>
      </c>
      <c r="C60" s="13">
        <v>303.89999999999998</v>
      </c>
      <c r="D60" s="14">
        <v>354115.55529999995</v>
      </c>
      <c r="E60" s="15">
        <v>4512.9600000000064</v>
      </c>
      <c r="F60" s="15">
        <v>100478</v>
      </c>
      <c r="G60" s="18">
        <v>1</v>
      </c>
      <c r="H60" s="14">
        <f>IF((((0.5*D60-F60)*G60)-(E60*0.5))&lt;0,0,ROUND((((0.5*D60-F60)*G60)-(E60*0.5)),0))</f>
        <v>74323</v>
      </c>
      <c r="I60" s="14">
        <v>104423</v>
      </c>
      <c r="J60" s="18">
        <v>1</v>
      </c>
      <c r="K60" s="14">
        <f>IF((((0.5*D60-I60)*J60)-(E60*0.5))&lt;0,0,ROUND((((0.5*D60-I60)*J60)-(E60*0.5)),0))</f>
        <v>70378</v>
      </c>
      <c r="L60" s="14">
        <f>K60+H60</f>
        <v>144701</v>
      </c>
    </row>
    <row r="61" spans="1:12" s="3" customFormat="1" x14ac:dyDescent="0.25">
      <c r="A61" s="12">
        <v>53001</v>
      </c>
      <c r="B61" s="12" t="s">
        <v>130</v>
      </c>
      <c r="C61" s="13">
        <v>252</v>
      </c>
      <c r="D61" s="14">
        <v>317439.10400000005</v>
      </c>
      <c r="E61" s="15">
        <v>420104.3075</v>
      </c>
      <c r="F61" s="15">
        <v>216492</v>
      </c>
      <c r="G61" s="18">
        <v>1</v>
      </c>
      <c r="H61" s="14">
        <f>IF((((0.5*D61-F61)*G61)-(E61*0.5))&lt;0,0,ROUND((((0.5*D61-F61)*G61)-(E61*0.5)),0))</f>
        <v>0</v>
      </c>
      <c r="I61" s="14">
        <v>235838</v>
      </c>
      <c r="J61" s="18">
        <v>0.92</v>
      </c>
      <c r="K61" s="14">
        <f>IF((((0.5*D61-I61)*J61)-(E61*0.5))&lt;0,0,ROUND((((0.5*D61-I61)*J61)-(E61*0.5)),0))</f>
        <v>0</v>
      </c>
      <c r="L61" s="14">
        <f>K61+H61</f>
        <v>0</v>
      </c>
    </row>
    <row r="62" spans="1:12" s="3" customFormat="1" x14ac:dyDescent="0.25">
      <c r="A62" s="12">
        <v>26004</v>
      </c>
      <c r="B62" s="12" t="s">
        <v>70</v>
      </c>
      <c r="C62" s="13">
        <v>381.6</v>
      </c>
      <c r="D62" s="14">
        <v>408123.69320000004</v>
      </c>
      <c r="E62" s="15">
        <v>285429.5575</v>
      </c>
      <c r="F62" s="15">
        <v>240561</v>
      </c>
      <c r="G62" s="18">
        <v>0.95</v>
      </c>
      <c r="H62" s="14">
        <f>IF((((0.5*D62-F62)*G62)-(E62*0.5))&lt;0,0,ROUND((((0.5*D62-F62)*G62)-(E62*0.5)),0))</f>
        <v>0</v>
      </c>
      <c r="I62" s="14">
        <v>245299</v>
      </c>
      <c r="J62" s="18">
        <v>1</v>
      </c>
      <c r="K62" s="14">
        <f>IF((((0.5*D62-I62)*J62)-(E62*0.5))&lt;0,0,ROUND((((0.5*D62-I62)*J62)-(E62*0.5)),0))</f>
        <v>0</v>
      </c>
      <c r="L62" s="14">
        <f>K62+H62</f>
        <v>0</v>
      </c>
    </row>
    <row r="63" spans="1:12" s="3" customFormat="1" x14ac:dyDescent="0.25">
      <c r="A63" s="12">
        <v>6006</v>
      </c>
      <c r="B63" s="12" t="s">
        <v>28</v>
      </c>
      <c r="C63" s="13">
        <v>612.57000000000005</v>
      </c>
      <c r="D63" s="14">
        <v>687403.24439000001</v>
      </c>
      <c r="E63" s="15">
        <v>0</v>
      </c>
      <c r="F63" s="15">
        <v>842772</v>
      </c>
      <c r="G63" s="18">
        <v>0.53</v>
      </c>
      <c r="H63" s="14">
        <f>IF((((0.5*D63-F63)*G63)-(E63*0.5))&lt;0,0,ROUND((((0.5*D63-F63)*G63)-(E63*0.5)),0))</f>
        <v>0</v>
      </c>
      <c r="I63" s="14">
        <v>884007</v>
      </c>
      <c r="J63" s="18">
        <v>0.51</v>
      </c>
      <c r="K63" s="14">
        <f>IF((((0.5*D63-I63)*J63)-(E63*0.5))&lt;0,0,ROUND((((0.5*D63-I63)*J63)-(E63*0.5)),0))</f>
        <v>0</v>
      </c>
      <c r="L63" s="14">
        <f>K63+H63</f>
        <v>0</v>
      </c>
    </row>
    <row r="64" spans="1:12" s="3" customFormat="1" x14ac:dyDescent="0.25">
      <c r="A64" s="12">
        <v>27001</v>
      </c>
      <c r="B64" s="12" t="s">
        <v>72</v>
      </c>
      <c r="C64" s="13">
        <v>317</v>
      </c>
      <c r="D64" s="14">
        <v>337434.70900000003</v>
      </c>
      <c r="E64" s="15">
        <v>659524.96250000002</v>
      </c>
      <c r="F64" s="15">
        <v>334912</v>
      </c>
      <c r="G64" s="18">
        <v>0.37</v>
      </c>
      <c r="H64" s="14">
        <f>IF((((0.5*D64-F64)*G64)-(E64*0.5))&lt;0,0,ROUND((((0.5*D64-F64)*G64)-(E64*0.5)),0))</f>
        <v>0</v>
      </c>
      <c r="I64" s="14">
        <v>361964</v>
      </c>
      <c r="J64" s="18">
        <v>0.55000000000000004</v>
      </c>
      <c r="K64" s="14">
        <f>IF((((0.5*D64-I64)*J64)-(E64*0.5))&lt;0,0,ROUND((((0.5*D64-I64)*J64)-(E64*0.5)),0))</f>
        <v>0</v>
      </c>
      <c r="L64" s="14">
        <f>K64+H64</f>
        <v>0</v>
      </c>
    </row>
    <row r="65" spans="1:12" s="3" customFormat="1" x14ac:dyDescent="0.25">
      <c r="A65" s="12">
        <v>28003</v>
      </c>
      <c r="B65" s="12" t="s">
        <v>75</v>
      </c>
      <c r="C65" s="13">
        <v>841</v>
      </c>
      <c r="D65" s="14">
        <v>845501.6370000001</v>
      </c>
      <c r="E65" s="15">
        <v>9929.7950000000128</v>
      </c>
      <c r="F65" s="15">
        <v>471832</v>
      </c>
      <c r="G65" s="18">
        <v>1</v>
      </c>
      <c r="H65" s="14">
        <f>IF((((0.5*D65-F65)*G65)-(E65*0.5))&lt;0,0,ROUND((((0.5*D65-F65)*G65)-(E65*0.5)),0))</f>
        <v>0</v>
      </c>
      <c r="I65" s="14">
        <v>501552</v>
      </c>
      <c r="J65" s="18">
        <v>1</v>
      </c>
      <c r="K65" s="14">
        <f>IF((((0.5*D65-I65)*J65)-(E65*0.5))&lt;0,0,ROUND((((0.5*D65-I65)*J65)-(E65*0.5)),0))</f>
        <v>0</v>
      </c>
      <c r="L65" s="14">
        <f>K65+H65</f>
        <v>0</v>
      </c>
    </row>
    <row r="66" spans="1:12" s="3" customFormat="1" x14ac:dyDescent="0.25">
      <c r="A66" s="12">
        <v>30001</v>
      </c>
      <c r="B66" s="12" t="s">
        <v>77</v>
      </c>
      <c r="C66" s="13">
        <v>430</v>
      </c>
      <c r="D66" s="14">
        <v>402924.68</v>
      </c>
      <c r="E66" s="15">
        <v>563940.18999999994</v>
      </c>
      <c r="F66" s="15">
        <v>263689</v>
      </c>
      <c r="G66" s="18">
        <v>1</v>
      </c>
      <c r="H66" s="14">
        <f>IF((((0.5*D66-F66)*G66)-(E66*0.5))&lt;0,0,ROUND((((0.5*D66-F66)*G66)-(E66*0.5)),0))</f>
        <v>0</v>
      </c>
      <c r="I66" s="14">
        <v>286926</v>
      </c>
      <c r="J66" s="18">
        <v>1</v>
      </c>
      <c r="K66" s="14">
        <f>IF((((0.5*D66-I66)*J66)-(E66*0.5))&lt;0,0,ROUND((((0.5*D66-I66)*J66)-(E66*0.5)),0))</f>
        <v>0</v>
      </c>
      <c r="L66" s="14">
        <f>K66+H66</f>
        <v>0</v>
      </c>
    </row>
    <row r="67" spans="1:12" s="3" customFormat="1" x14ac:dyDescent="0.25">
      <c r="A67" s="12">
        <v>31001</v>
      </c>
      <c r="B67" s="12" t="s">
        <v>79</v>
      </c>
      <c r="C67" s="13">
        <v>210.75</v>
      </c>
      <c r="D67" s="14">
        <v>203349.74525000004</v>
      </c>
      <c r="E67" s="15">
        <v>0</v>
      </c>
      <c r="F67" s="15">
        <v>227786</v>
      </c>
      <c r="G67" s="18">
        <v>0.56000000000000005</v>
      </c>
      <c r="H67" s="14">
        <f>IF((((0.5*D67-F67)*G67)-(E67*0.5))&lt;0,0,ROUND((((0.5*D67-F67)*G67)-(E67*0.5)),0))</f>
        <v>0</v>
      </c>
      <c r="I67" s="14">
        <v>259719</v>
      </c>
      <c r="J67" s="18">
        <v>0.62</v>
      </c>
      <c r="K67" s="14">
        <f>IF((((0.5*D67-I67)*J67)-(E67*0.5))&lt;0,0,ROUND((((0.5*D67-I67)*J67)-(E67*0.5)),0))</f>
        <v>0</v>
      </c>
      <c r="L67" s="14">
        <f>K67+H67</f>
        <v>0</v>
      </c>
    </row>
    <row r="68" spans="1:12" s="3" customFormat="1" x14ac:dyDescent="0.25">
      <c r="A68" s="12">
        <v>41002</v>
      </c>
      <c r="B68" s="12" t="s">
        <v>99</v>
      </c>
      <c r="C68" s="13">
        <v>5973.4300000000012</v>
      </c>
      <c r="D68" s="14">
        <v>6291043.7776100012</v>
      </c>
      <c r="E68" s="15">
        <v>0</v>
      </c>
      <c r="F68" s="15">
        <v>1861099</v>
      </c>
      <c r="G68" s="18">
        <v>1</v>
      </c>
      <c r="H68" s="14">
        <f>IF((((0.5*D68-F68)*G68)-(E68*0.5))&lt;0,0,ROUND((((0.5*D68-F68)*G68)-(E68*0.5)),0))</f>
        <v>1284423</v>
      </c>
      <c r="I68" s="14">
        <v>2098318</v>
      </c>
      <c r="J68" s="18">
        <v>1</v>
      </c>
      <c r="K68" s="14">
        <f>IF((((0.5*D68-I68)*J68)-(E68*0.5))&lt;0,0,ROUND((((0.5*D68-I68)*J68)-(E68*0.5)),0))</f>
        <v>1047204</v>
      </c>
      <c r="L68" s="14">
        <f>K68+H68</f>
        <v>2331627</v>
      </c>
    </row>
    <row r="69" spans="1:12" s="3" customFormat="1" x14ac:dyDescent="0.25">
      <c r="A69" s="12">
        <v>14002</v>
      </c>
      <c r="B69" s="12" t="s">
        <v>42</v>
      </c>
      <c r="C69" s="13">
        <v>176</v>
      </c>
      <c r="D69" s="14">
        <v>125858.71200000003</v>
      </c>
      <c r="E69" s="15">
        <v>0</v>
      </c>
      <c r="F69" s="15">
        <v>82697</v>
      </c>
      <c r="G69" s="18">
        <v>1</v>
      </c>
      <c r="H69" s="14">
        <f>IF((((0.5*D69-F69)*G69)-(E69*0.5))&lt;0,0,ROUND((((0.5*D69-F69)*G69)-(E69*0.5)),0))</f>
        <v>0</v>
      </c>
      <c r="I69" s="14">
        <v>86878</v>
      </c>
      <c r="J69" s="18">
        <v>1</v>
      </c>
      <c r="K69" s="14">
        <f>IF((((0.5*D69-I69)*J69)-(E69*0.5))&lt;0,0,ROUND((((0.5*D69-I69)*J69)-(E69*0.5)),0))</f>
        <v>0</v>
      </c>
      <c r="L69" s="14">
        <f>K69+H69</f>
        <v>0</v>
      </c>
    </row>
    <row r="70" spans="1:12" s="3" customFormat="1" x14ac:dyDescent="0.25">
      <c r="A70" s="12">
        <v>10001</v>
      </c>
      <c r="B70" s="12" t="s">
        <v>33</v>
      </c>
      <c r="C70" s="13">
        <v>119</v>
      </c>
      <c r="D70" s="14">
        <v>125517.913</v>
      </c>
      <c r="E70" s="15">
        <v>113161.98000000001</v>
      </c>
      <c r="F70" s="15">
        <v>195911</v>
      </c>
      <c r="G70" s="18">
        <v>0.52</v>
      </c>
      <c r="H70" s="14">
        <f>IF((((0.5*D70-F70)*G70)-(E70*0.5))&lt;0,0,ROUND((((0.5*D70-F70)*G70)-(E70*0.5)),0))</f>
        <v>0</v>
      </c>
      <c r="I70" s="14">
        <v>209423</v>
      </c>
      <c r="J70" s="18">
        <v>0.53</v>
      </c>
      <c r="K70" s="14">
        <f>IF((((0.5*D70-I70)*J70)-(E70*0.5))&lt;0,0,ROUND((((0.5*D70-I70)*J70)-(E70*0.5)),0))</f>
        <v>0</v>
      </c>
      <c r="L70" s="14">
        <f>K70+H70</f>
        <v>0</v>
      </c>
    </row>
    <row r="71" spans="1:12" s="3" customFormat="1" x14ac:dyDescent="0.25">
      <c r="A71" s="12">
        <v>34002</v>
      </c>
      <c r="B71" s="12" t="s">
        <v>85</v>
      </c>
      <c r="C71" s="13">
        <v>244.95</v>
      </c>
      <c r="D71" s="14">
        <v>284712.73865000001</v>
      </c>
      <c r="E71" s="15">
        <v>416911.875</v>
      </c>
      <c r="F71" s="15">
        <v>558155</v>
      </c>
      <c r="G71" s="18">
        <v>0</v>
      </c>
      <c r="H71" s="14">
        <f>IF((((0.5*D71-F71)*G71)-(E71*0.5))&lt;0,0,ROUND((((0.5*D71-F71)*G71)-(E71*0.5)),0))</f>
        <v>0</v>
      </c>
      <c r="I71" s="14">
        <v>584488</v>
      </c>
      <c r="J71" s="18">
        <v>0.53</v>
      </c>
      <c r="K71" s="14">
        <f>IF((((0.5*D71-I71)*J71)-(E71*0.5))&lt;0,0,ROUND((((0.5*D71-I71)*J71)-(E71*0.5)),0))</f>
        <v>0</v>
      </c>
      <c r="L71" s="14">
        <f>K71+H71</f>
        <v>0</v>
      </c>
    </row>
    <row r="72" spans="1:12" s="3" customFormat="1" x14ac:dyDescent="0.25">
      <c r="A72" s="12">
        <v>51002</v>
      </c>
      <c r="B72" s="12" t="s">
        <v>124</v>
      </c>
      <c r="C72" s="13">
        <v>471</v>
      </c>
      <c r="D72" s="14">
        <v>400946.18699999998</v>
      </c>
      <c r="E72" s="15">
        <v>334057.1825</v>
      </c>
      <c r="F72" s="15">
        <v>376666</v>
      </c>
      <c r="G72" s="18">
        <v>1</v>
      </c>
      <c r="H72" s="14">
        <f>IF((((0.5*D72-F72)*G72)-(E72*0.5))&lt;0,0,ROUND((((0.5*D72-F72)*G72)-(E72*0.5)),0))</f>
        <v>0</v>
      </c>
      <c r="I72" s="14">
        <v>406803</v>
      </c>
      <c r="J72" s="18">
        <v>1</v>
      </c>
      <c r="K72" s="14">
        <f>IF((((0.5*D72-I72)*J72)-(E72*0.5))&lt;0,0,ROUND((((0.5*D72-I72)*J72)-(E72*0.5)),0))</f>
        <v>0</v>
      </c>
      <c r="L72" s="14">
        <f>K72+H72</f>
        <v>0</v>
      </c>
    </row>
    <row r="73" spans="1:12" s="3" customFormat="1" x14ac:dyDescent="0.25">
      <c r="A73" s="12">
        <v>56006</v>
      </c>
      <c r="B73" s="12" t="s">
        <v>140</v>
      </c>
      <c r="C73" s="13">
        <v>236</v>
      </c>
      <c r="D73" s="14">
        <v>255744.56200000003</v>
      </c>
      <c r="E73" s="15">
        <v>389620.24</v>
      </c>
      <c r="F73" s="15">
        <v>462969</v>
      </c>
      <c r="G73" s="18">
        <v>0.4</v>
      </c>
      <c r="H73" s="14">
        <f>IF((((0.5*D73-F73)*G73)-(E73*0.5))&lt;0,0,ROUND((((0.5*D73-F73)*G73)-(E73*0.5)),0))</f>
        <v>0</v>
      </c>
      <c r="I73" s="14">
        <v>485296</v>
      </c>
      <c r="J73" s="18">
        <v>0.39</v>
      </c>
      <c r="K73" s="14">
        <f>IF((((0.5*D73-I73)*J73)-(E73*0.5))&lt;0,0,ROUND((((0.5*D73-I73)*J73)-(E73*0.5)),0))</f>
        <v>0</v>
      </c>
      <c r="L73" s="14">
        <f>K73+H73</f>
        <v>0</v>
      </c>
    </row>
    <row r="74" spans="1:12" s="3" customFormat="1" x14ac:dyDescent="0.25">
      <c r="A74" s="12">
        <v>23002</v>
      </c>
      <c r="B74" s="12" t="s">
        <v>64</v>
      </c>
      <c r="C74" s="13">
        <v>816.79</v>
      </c>
      <c r="D74" s="14">
        <v>727401.14833</v>
      </c>
      <c r="E74" s="15">
        <v>0</v>
      </c>
      <c r="F74" s="15">
        <v>292216</v>
      </c>
      <c r="G74" s="18">
        <v>1</v>
      </c>
      <c r="H74" s="14">
        <f>IF((((0.5*D74-F74)*G74)-(E74*0.5))&lt;0,0,ROUND((((0.5*D74-F74)*G74)-(E74*0.5)),0))</f>
        <v>71485</v>
      </c>
      <c r="I74" s="14">
        <v>341382</v>
      </c>
      <c r="J74" s="18">
        <v>1</v>
      </c>
      <c r="K74" s="14">
        <f>IF((((0.5*D74-I74)*J74)-(E74*0.5))&lt;0,0,ROUND((((0.5*D74-I74)*J74)-(E74*0.5)),0))</f>
        <v>22319</v>
      </c>
      <c r="L74" s="14">
        <f>K74+H74</f>
        <v>93804</v>
      </c>
    </row>
    <row r="75" spans="1:12" s="3" customFormat="1" x14ac:dyDescent="0.25">
      <c r="A75" s="12">
        <v>53002</v>
      </c>
      <c r="B75" s="12" t="s">
        <v>131</v>
      </c>
      <c r="C75" s="13">
        <v>113</v>
      </c>
      <c r="D75" s="14">
        <v>235605.861</v>
      </c>
      <c r="E75" s="15">
        <v>179438.65000000002</v>
      </c>
      <c r="F75" s="15">
        <v>439822</v>
      </c>
      <c r="G75" s="18">
        <v>0.38</v>
      </c>
      <c r="H75" s="14">
        <f>IF((((0.5*D75-F75)*G75)-(E75*0.5))&lt;0,0,ROUND((((0.5*D75-F75)*G75)-(E75*0.5)),0))</f>
        <v>0</v>
      </c>
      <c r="I75" s="14">
        <v>457653</v>
      </c>
      <c r="J75" s="18">
        <v>0.37</v>
      </c>
      <c r="K75" s="14">
        <f>IF((((0.5*D75-I75)*J75)-(E75*0.5))&lt;0,0,ROUND((((0.5*D75-I75)*J75)-(E75*0.5)),0))</f>
        <v>0</v>
      </c>
      <c r="L75" s="14">
        <f>K75+H75</f>
        <v>0</v>
      </c>
    </row>
    <row r="76" spans="1:12" s="3" customFormat="1" x14ac:dyDescent="0.25">
      <c r="A76" s="12">
        <v>48003</v>
      </c>
      <c r="B76" s="12" t="s">
        <v>113</v>
      </c>
      <c r="C76" s="13">
        <v>380.1</v>
      </c>
      <c r="D76" s="14">
        <v>423064.17270000005</v>
      </c>
      <c r="E76" s="15">
        <v>1149289.5475000001</v>
      </c>
      <c r="F76" s="15">
        <v>502611</v>
      </c>
      <c r="G76" s="18">
        <v>0.66</v>
      </c>
      <c r="H76" s="14">
        <f>IF((((0.5*D76-F76)*G76)-(E76*0.5))&lt;0,0,ROUND((((0.5*D76-F76)*G76)-(E76*0.5)),0))</f>
        <v>0</v>
      </c>
      <c r="I76" s="14">
        <v>516613</v>
      </c>
      <c r="J76" s="18">
        <v>0.64</v>
      </c>
      <c r="K76" s="14">
        <f>IF((((0.5*D76-I76)*J76)-(E76*0.5))&lt;0,0,ROUND((((0.5*D76-I76)*J76)-(E76*0.5)),0))</f>
        <v>0</v>
      </c>
      <c r="L76" s="14">
        <f>K76+H76</f>
        <v>0</v>
      </c>
    </row>
    <row r="77" spans="1:12" s="3" customFormat="1" x14ac:dyDescent="0.25">
      <c r="A77" s="12">
        <v>2002</v>
      </c>
      <c r="B77" s="12" t="s">
        <v>14</v>
      </c>
      <c r="C77" s="13">
        <v>3043.8399999999997</v>
      </c>
      <c r="D77" s="14">
        <v>3366061.3336800002</v>
      </c>
      <c r="E77" s="15">
        <v>0</v>
      </c>
      <c r="F77" s="15">
        <v>859892</v>
      </c>
      <c r="G77" s="18">
        <v>1</v>
      </c>
      <c r="H77" s="14">
        <f>IF((((0.5*D77-F77)*G77)-(E77*0.5))&lt;0,0,ROUND((((0.5*D77-F77)*G77)-(E77*0.5)),0))</f>
        <v>823139</v>
      </c>
      <c r="I77" s="14">
        <v>932862</v>
      </c>
      <c r="J77" s="18">
        <v>1</v>
      </c>
      <c r="K77" s="14">
        <f>IF((((0.5*D77-I77)*J77)-(E77*0.5))&lt;0,0,ROUND((((0.5*D77-I77)*J77)-(E77*0.5)),0))</f>
        <v>750169</v>
      </c>
      <c r="L77" s="14">
        <f>K77+H77</f>
        <v>1573308</v>
      </c>
    </row>
    <row r="78" spans="1:12" s="3" customFormat="1" x14ac:dyDescent="0.25">
      <c r="A78" s="12">
        <v>22006</v>
      </c>
      <c r="B78" s="12" t="s">
        <v>62</v>
      </c>
      <c r="C78" s="13">
        <v>427.49</v>
      </c>
      <c r="D78" s="14">
        <v>451156.88722999999</v>
      </c>
      <c r="E78" s="15">
        <v>270374.71500000003</v>
      </c>
      <c r="F78" s="15">
        <v>504675</v>
      </c>
      <c r="G78" s="18">
        <v>0.54</v>
      </c>
      <c r="H78" s="14">
        <f>IF((((0.5*D78-F78)*G78)-(E78*0.5))&lt;0,0,ROUND((((0.5*D78-F78)*G78)-(E78*0.5)),0))</f>
        <v>0</v>
      </c>
      <c r="I78" s="14">
        <v>513343</v>
      </c>
      <c r="J78" s="18">
        <v>0.47</v>
      </c>
      <c r="K78" s="14">
        <f>IF((((0.5*D78-I78)*J78)-(E78*0.5))&lt;0,0,ROUND((((0.5*D78-I78)*J78)-(E78*0.5)),0))</f>
        <v>0</v>
      </c>
      <c r="L78" s="14">
        <f>K78+H78</f>
        <v>0</v>
      </c>
    </row>
    <row r="79" spans="1:12" s="3" customFormat="1" x14ac:dyDescent="0.25">
      <c r="A79" s="12">
        <v>13003</v>
      </c>
      <c r="B79" s="12" t="s">
        <v>40</v>
      </c>
      <c r="C79" s="13">
        <v>284.57000000000005</v>
      </c>
      <c r="D79" s="14">
        <v>317014.62839000003</v>
      </c>
      <c r="E79" s="15">
        <v>1008335.0975</v>
      </c>
      <c r="F79" s="15">
        <v>323691</v>
      </c>
      <c r="G79" s="18">
        <v>1</v>
      </c>
      <c r="H79" s="14">
        <f>IF((((0.5*D79-F79)*G79)-(E79*0.5))&lt;0,0,ROUND((((0.5*D79-F79)*G79)-(E79*0.5)),0))</f>
        <v>0</v>
      </c>
      <c r="I79" s="14">
        <v>335480</v>
      </c>
      <c r="J79" s="18">
        <v>1</v>
      </c>
      <c r="K79" s="14">
        <f>IF((((0.5*D79-I79)*J79)-(E79*0.5))&lt;0,0,ROUND((((0.5*D79-I79)*J79)-(E79*0.5)),0))</f>
        <v>0</v>
      </c>
      <c r="L79" s="14">
        <f>K79+H79</f>
        <v>0</v>
      </c>
    </row>
    <row r="80" spans="1:12" s="3" customFormat="1" x14ac:dyDescent="0.25">
      <c r="A80" s="12">
        <v>2003</v>
      </c>
      <c r="B80" s="12" t="s">
        <v>15</v>
      </c>
      <c r="C80" s="13">
        <v>240.2</v>
      </c>
      <c r="D80" s="14">
        <v>212854.78540000005</v>
      </c>
      <c r="E80" s="15">
        <v>512197.33999999997</v>
      </c>
      <c r="F80" s="15">
        <v>363818</v>
      </c>
      <c r="G80" s="18">
        <v>0.34</v>
      </c>
      <c r="H80" s="14">
        <f>IF((((0.5*D80-F80)*G80)-(E80*0.5))&lt;0,0,ROUND((((0.5*D80-F80)*G80)-(E80*0.5)),0))</f>
        <v>0</v>
      </c>
      <c r="I80" s="14">
        <v>382737</v>
      </c>
      <c r="J80" s="18">
        <v>0.33</v>
      </c>
      <c r="K80" s="14">
        <f>IF((((0.5*D80-I80)*J80)-(E80*0.5))&lt;0,0,ROUND((((0.5*D80-I80)*J80)-(E80*0.5)),0))</f>
        <v>0</v>
      </c>
      <c r="L80" s="14">
        <f>K80+H80</f>
        <v>0</v>
      </c>
    </row>
    <row r="81" spans="1:12" s="3" customFormat="1" x14ac:dyDescent="0.25">
      <c r="A81" s="12">
        <v>37003</v>
      </c>
      <c r="B81" s="12" t="s">
        <v>88</v>
      </c>
      <c r="C81" s="13">
        <v>198</v>
      </c>
      <c r="D81" s="14">
        <v>144494.28600000002</v>
      </c>
      <c r="E81" s="15">
        <v>769635.36</v>
      </c>
      <c r="F81" s="15">
        <v>221732</v>
      </c>
      <c r="G81" s="18">
        <v>0.51</v>
      </c>
      <c r="H81" s="14">
        <f>IF((((0.5*D81-F81)*G81)-(E81*0.5))&lt;0,0,ROUND((((0.5*D81-F81)*G81)-(E81*0.5)),0))</f>
        <v>0</v>
      </c>
      <c r="I81" s="14">
        <v>231546</v>
      </c>
      <c r="J81" s="18">
        <v>0.43</v>
      </c>
      <c r="K81" s="14">
        <f>IF((((0.5*D81-I81)*J81)-(E81*0.5))&lt;0,0,ROUND((((0.5*D81-I81)*J81)-(E81*0.5)),0))</f>
        <v>0</v>
      </c>
      <c r="L81" s="14">
        <f>K81+H81</f>
        <v>0</v>
      </c>
    </row>
    <row r="82" spans="1:12" s="3" customFormat="1" x14ac:dyDescent="0.25">
      <c r="A82" s="12">
        <v>35002</v>
      </c>
      <c r="B82" s="12" t="s">
        <v>86</v>
      </c>
      <c r="C82" s="13">
        <v>332</v>
      </c>
      <c r="D82" s="14">
        <v>343885.00400000002</v>
      </c>
      <c r="E82" s="15">
        <v>1364.8999999999942</v>
      </c>
      <c r="F82" s="15">
        <v>258954</v>
      </c>
      <c r="G82" s="18">
        <v>0.96</v>
      </c>
      <c r="H82" s="14">
        <f>IF((((0.5*D82-F82)*G82)-(E82*0.5))&lt;0,0,ROUND((((0.5*D82-F82)*G82)-(E82*0.5)),0))</f>
        <v>0</v>
      </c>
      <c r="I82" s="14">
        <v>273892</v>
      </c>
      <c r="J82" s="18">
        <v>0.93</v>
      </c>
      <c r="K82" s="14">
        <f>IF((((0.5*D82-I82)*J82)-(E82*0.5))&lt;0,0,ROUND((((0.5*D82-I82)*J82)-(E82*0.5)),0))</f>
        <v>0</v>
      </c>
      <c r="L82" s="14">
        <f>K82+H82</f>
        <v>0</v>
      </c>
    </row>
    <row r="83" spans="1:12" s="3" customFormat="1" x14ac:dyDescent="0.25">
      <c r="A83" s="12">
        <v>7002</v>
      </c>
      <c r="B83" s="12" t="s">
        <v>30</v>
      </c>
      <c r="C83" s="13">
        <v>318</v>
      </c>
      <c r="D83" s="14">
        <v>252206.06600000002</v>
      </c>
      <c r="E83" s="15">
        <v>0</v>
      </c>
      <c r="F83" s="15">
        <v>345500</v>
      </c>
      <c r="G83" s="18">
        <v>0.44</v>
      </c>
      <c r="H83" s="14">
        <f>IF((((0.5*D83-F83)*G83)-(E83*0.5))&lt;0,0,ROUND((((0.5*D83-F83)*G83)-(E83*0.5)),0))</f>
        <v>0</v>
      </c>
      <c r="I83" s="14">
        <v>360482</v>
      </c>
      <c r="J83" s="18">
        <v>0.59</v>
      </c>
      <c r="K83" s="14">
        <f>IF((((0.5*D83-I83)*J83)-(E83*0.5))&lt;0,0,ROUND((((0.5*D83-I83)*J83)-(E83*0.5)),0))</f>
        <v>0</v>
      </c>
      <c r="L83" s="14">
        <f>K83+H83</f>
        <v>0</v>
      </c>
    </row>
    <row r="84" spans="1:12" s="3" customFormat="1" x14ac:dyDescent="0.25">
      <c r="A84" s="12">
        <v>38003</v>
      </c>
      <c r="B84" s="12" t="s">
        <v>91</v>
      </c>
      <c r="C84" s="13">
        <v>167</v>
      </c>
      <c r="D84" s="14">
        <v>259295.31900000002</v>
      </c>
      <c r="E84" s="15">
        <v>107544.0775</v>
      </c>
      <c r="F84" s="15">
        <v>222611</v>
      </c>
      <c r="G84" s="18">
        <v>1</v>
      </c>
      <c r="H84" s="14">
        <f>IF((((0.5*D84-F84)*G84)-(E84*0.5))&lt;0,0,ROUND((((0.5*D84-F84)*G84)-(E84*0.5)),0))</f>
        <v>0</v>
      </c>
      <c r="I84" s="14">
        <v>231706</v>
      </c>
      <c r="J84" s="18">
        <v>1</v>
      </c>
      <c r="K84" s="14">
        <f>IF((((0.5*D84-I84)*J84)-(E84*0.5))&lt;0,0,ROUND((((0.5*D84-I84)*J84)-(E84*0.5)),0))</f>
        <v>0</v>
      </c>
      <c r="L84" s="14">
        <f>K84+H84</f>
        <v>0</v>
      </c>
    </row>
    <row r="85" spans="1:12" s="3" customFormat="1" x14ac:dyDescent="0.25">
      <c r="A85" s="12">
        <v>45005</v>
      </c>
      <c r="B85" s="16" t="s">
        <v>109</v>
      </c>
      <c r="C85" s="13">
        <v>212</v>
      </c>
      <c r="D85" s="14">
        <v>285159.73400000005</v>
      </c>
      <c r="E85" s="15">
        <v>323543.32</v>
      </c>
      <c r="F85" s="15">
        <v>341846</v>
      </c>
      <c r="G85" s="18">
        <v>0.43</v>
      </c>
      <c r="H85" s="14">
        <f>IF((((0.5*D85-F85)*G85)-(E85*0.5))&lt;0,0,ROUND((((0.5*D85-F85)*G85)-(E85*0.5)),0))</f>
        <v>0</v>
      </c>
      <c r="I85" s="14">
        <v>364509</v>
      </c>
      <c r="J85" s="18">
        <v>0.4</v>
      </c>
      <c r="K85" s="14">
        <f>IF((((0.5*D85-I85)*J85)-(E85*0.5))&lt;0,0,ROUND((((0.5*D85-I85)*J85)-(E85*0.5)),0))</f>
        <v>0</v>
      </c>
      <c r="L85" s="14">
        <f>K85+H85</f>
        <v>0</v>
      </c>
    </row>
    <row r="86" spans="1:12" s="3" customFormat="1" x14ac:dyDescent="0.25">
      <c r="A86" s="12">
        <v>40001</v>
      </c>
      <c r="B86" s="12" t="s">
        <v>96</v>
      </c>
      <c r="C86" s="13">
        <v>804.25</v>
      </c>
      <c r="D86" s="14">
        <v>879174.70975000004</v>
      </c>
      <c r="E86" s="15">
        <v>0</v>
      </c>
      <c r="F86" s="15">
        <v>639090</v>
      </c>
      <c r="G86" s="18">
        <v>1</v>
      </c>
      <c r="H86" s="14">
        <f>IF((((0.5*D86-F86)*G86)-(E86*0.5))&lt;0,0,ROUND((((0.5*D86-F86)*G86)-(E86*0.5)),0))</f>
        <v>0</v>
      </c>
      <c r="I86" s="14">
        <v>705697</v>
      </c>
      <c r="J86" s="18">
        <v>1</v>
      </c>
      <c r="K86" s="14">
        <f>IF((((0.5*D86-I86)*J86)-(E86*0.5))&lt;0,0,ROUND((((0.5*D86-I86)*J86)-(E86*0.5)),0))</f>
        <v>0</v>
      </c>
      <c r="L86" s="14">
        <f>K86+H86</f>
        <v>0</v>
      </c>
    </row>
    <row r="87" spans="1:12" s="3" customFormat="1" x14ac:dyDescent="0.25">
      <c r="A87" s="12">
        <v>52004</v>
      </c>
      <c r="B87" s="12" t="s">
        <v>129</v>
      </c>
      <c r="C87" s="13">
        <v>252.57</v>
      </c>
      <c r="D87" s="14">
        <v>185398.65439000001</v>
      </c>
      <c r="E87" s="15">
        <v>1211916.46</v>
      </c>
      <c r="F87" s="15">
        <v>337166</v>
      </c>
      <c r="G87" s="18">
        <v>1</v>
      </c>
      <c r="H87" s="14">
        <f>IF((((0.5*D87-F87)*G87)-(E87*0.5))&lt;0,0,ROUND((((0.5*D87-F87)*G87)-(E87*0.5)),0))</f>
        <v>0</v>
      </c>
      <c r="I87" s="14">
        <v>340811</v>
      </c>
      <c r="J87" s="18">
        <v>0.44</v>
      </c>
      <c r="K87" s="14">
        <f>IF((((0.5*D87-I87)*J87)-(E87*0.5))&lt;0,0,ROUND((((0.5*D87-I87)*J87)-(E87*0.5)),0))</f>
        <v>0</v>
      </c>
      <c r="L87" s="14">
        <f>K87+H87</f>
        <v>0</v>
      </c>
    </row>
    <row r="88" spans="1:12" s="3" customFormat="1" x14ac:dyDescent="0.25">
      <c r="A88" s="12">
        <v>41004</v>
      </c>
      <c r="B88" s="12" t="s">
        <v>100</v>
      </c>
      <c r="C88" s="13">
        <v>1166.75</v>
      </c>
      <c r="D88" s="14">
        <v>1363153.4272499999</v>
      </c>
      <c r="E88" s="15">
        <v>0</v>
      </c>
      <c r="F88" s="15">
        <v>476330</v>
      </c>
      <c r="G88" s="18">
        <v>1</v>
      </c>
      <c r="H88" s="14">
        <f>IF((((0.5*D88-F88)*G88)-(E88*0.5))&lt;0,0,ROUND((((0.5*D88-F88)*G88)-(E88*0.5)),0))</f>
        <v>205247</v>
      </c>
      <c r="I88" s="14">
        <v>522239</v>
      </c>
      <c r="J88" s="18">
        <v>1</v>
      </c>
      <c r="K88" s="14">
        <f>IF((((0.5*D88-I88)*J88)-(E88*0.5))&lt;0,0,ROUND((((0.5*D88-I88)*J88)-(E88*0.5)),0))</f>
        <v>159338</v>
      </c>
      <c r="L88" s="14">
        <f>K88+H88</f>
        <v>364585</v>
      </c>
    </row>
    <row r="89" spans="1:12" s="3" customFormat="1" x14ac:dyDescent="0.25">
      <c r="A89" s="12">
        <v>44002</v>
      </c>
      <c r="B89" s="12" t="s">
        <v>107</v>
      </c>
      <c r="C89" s="13">
        <v>208</v>
      </c>
      <c r="D89" s="14">
        <v>257177.70600000001</v>
      </c>
      <c r="E89" s="15">
        <v>242863.05</v>
      </c>
      <c r="F89" s="15">
        <v>267280</v>
      </c>
      <c r="G89" s="18">
        <v>0.73</v>
      </c>
      <c r="H89" s="14">
        <f>IF((((0.5*D89-F89)*G89)-(E89*0.5))&lt;0,0,ROUND((((0.5*D89-F89)*G89)-(E89*0.5)),0))</f>
        <v>0</v>
      </c>
      <c r="I89" s="14">
        <v>270225</v>
      </c>
      <c r="J89" s="18">
        <v>0.61</v>
      </c>
      <c r="K89" s="14">
        <f>IF((((0.5*D89-I89)*J89)-(E89*0.5))&lt;0,0,ROUND((((0.5*D89-I89)*J89)-(E89*0.5)),0))</f>
        <v>0</v>
      </c>
      <c r="L89" s="14">
        <f>K89+H89</f>
        <v>0</v>
      </c>
    </row>
    <row r="90" spans="1:12" s="3" customFormat="1" x14ac:dyDescent="0.25">
      <c r="A90" s="12">
        <v>42001</v>
      </c>
      <c r="B90" s="12" t="s">
        <v>102</v>
      </c>
      <c r="C90" s="13">
        <v>377</v>
      </c>
      <c r="D90" s="14">
        <v>250760.03900000005</v>
      </c>
      <c r="E90" s="15">
        <v>878575.17249999999</v>
      </c>
      <c r="F90" s="15">
        <v>391015</v>
      </c>
      <c r="G90" s="18">
        <v>7.0000000000000007E-2</v>
      </c>
      <c r="H90" s="14">
        <f>IF((((0.5*D90-F90)*G90)-(E90*0.5))&lt;0,0,ROUND((((0.5*D90-F90)*G90)-(E90*0.5)),0))</f>
        <v>0</v>
      </c>
      <c r="I90" s="14">
        <v>406726</v>
      </c>
      <c r="J90" s="18">
        <v>7.0000000000000007E-2</v>
      </c>
      <c r="K90" s="14">
        <f>IF((((0.5*D90-I90)*J90)-(E90*0.5))&lt;0,0,ROUND((((0.5*D90-I90)*J90)-(E90*0.5)),0))</f>
        <v>0</v>
      </c>
      <c r="L90" s="14">
        <f>K90+H90</f>
        <v>0</v>
      </c>
    </row>
    <row r="91" spans="1:12" s="3" customFormat="1" x14ac:dyDescent="0.25">
      <c r="A91" s="12">
        <v>39002</v>
      </c>
      <c r="B91" s="12" t="s">
        <v>93</v>
      </c>
      <c r="C91" s="13">
        <v>1283.9599999999998</v>
      </c>
      <c r="D91" s="14">
        <v>1475276.94692</v>
      </c>
      <c r="E91" s="15">
        <v>0</v>
      </c>
      <c r="F91" s="15">
        <v>621225</v>
      </c>
      <c r="G91" s="18">
        <v>1</v>
      </c>
      <c r="H91" s="14">
        <f>IF((((0.5*D91-F91)*G91)-(E91*0.5))&lt;0,0,ROUND((((0.5*D91-F91)*G91)-(E91*0.5)),0))</f>
        <v>116413</v>
      </c>
      <c r="I91" s="14">
        <v>659825</v>
      </c>
      <c r="J91" s="18">
        <v>1</v>
      </c>
      <c r="K91" s="14">
        <f>IF((((0.5*D91-I91)*J91)-(E91*0.5))&lt;0,0,ROUND((((0.5*D91-I91)*J91)-(E91*0.5)),0))</f>
        <v>77813</v>
      </c>
      <c r="L91" s="14">
        <f>K91+H91</f>
        <v>194226</v>
      </c>
    </row>
    <row r="92" spans="1:12" s="3" customFormat="1" x14ac:dyDescent="0.25">
      <c r="A92" s="12">
        <v>60003</v>
      </c>
      <c r="B92" s="12" t="s">
        <v>147</v>
      </c>
      <c r="C92" s="13">
        <v>202.98</v>
      </c>
      <c r="D92" s="14">
        <v>312864.82046000008</v>
      </c>
      <c r="E92" s="15">
        <v>0</v>
      </c>
      <c r="F92" s="15">
        <v>176597</v>
      </c>
      <c r="G92" s="18">
        <v>1</v>
      </c>
      <c r="H92" s="14">
        <f>IF((((0.5*D92-F92)*G92)-(E92*0.5))&lt;0,0,ROUND((((0.5*D92-F92)*G92)-(E92*0.5)),0))</f>
        <v>0</v>
      </c>
      <c r="I92" s="14">
        <v>189900</v>
      </c>
      <c r="J92" s="18">
        <v>1</v>
      </c>
      <c r="K92" s="14">
        <f>IF((((0.5*D92-I92)*J92)-(E92*0.5))&lt;0,0,ROUND((((0.5*D92-I92)*J92)-(E92*0.5)),0))</f>
        <v>0</v>
      </c>
      <c r="L92" s="14">
        <f>K92+H92</f>
        <v>0</v>
      </c>
    </row>
    <row r="93" spans="1:12" s="3" customFormat="1" x14ac:dyDescent="0.25">
      <c r="A93" s="12">
        <v>43007</v>
      </c>
      <c r="B93" s="12" t="s">
        <v>105</v>
      </c>
      <c r="C93" s="13">
        <v>429.3</v>
      </c>
      <c r="D93" s="14">
        <v>535559.16110000003</v>
      </c>
      <c r="E93" s="15">
        <v>0</v>
      </c>
      <c r="F93" s="15">
        <v>272618</v>
      </c>
      <c r="G93" s="18">
        <v>1</v>
      </c>
      <c r="H93" s="14">
        <f>IF((((0.5*D93-F93)*G93)-(E93*0.5))&lt;0,0,ROUND((((0.5*D93-F93)*G93)-(E93*0.5)),0))</f>
        <v>0</v>
      </c>
      <c r="I93" s="14">
        <v>289940</v>
      </c>
      <c r="J93" s="18">
        <v>1</v>
      </c>
      <c r="K93" s="14">
        <f>IF((((0.5*D93-I93)*J93)-(E93*0.5))&lt;0,0,ROUND((((0.5*D93-I93)*J93)-(E93*0.5)),0))</f>
        <v>0</v>
      </c>
      <c r="L93" s="14">
        <f>K93+H93</f>
        <v>0</v>
      </c>
    </row>
    <row r="94" spans="1:12" s="3" customFormat="1" x14ac:dyDescent="0.25">
      <c r="A94" s="12">
        <v>15001</v>
      </c>
      <c r="B94" s="12" t="s">
        <v>45</v>
      </c>
      <c r="C94" s="13">
        <v>177</v>
      </c>
      <c r="D94" s="14">
        <v>134739.34899999999</v>
      </c>
      <c r="E94" s="15">
        <v>0</v>
      </c>
      <c r="F94" s="15">
        <v>111238</v>
      </c>
      <c r="G94" s="18">
        <v>1</v>
      </c>
      <c r="H94" s="14">
        <f>IF((((0.5*D94-F94)*G94)-(E94*0.5))&lt;0,0,ROUND((((0.5*D94-F94)*G94)-(E94*0.5)),0))</f>
        <v>0</v>
      </c>
      <c r="I94" s="14">
        <v>129717</v>
      </c>
      <c r="J94" s="18">
        <v>1</v>
      </c>
      <c r="K94" s="14">
        <f>IF((((0.5*D94-I94)*J94)-(E94*0.5))&lt;0,0,ROUND((((0.5*D94-I94)*J94)-(E94*0.5)),0))</f>
        <v>0</v>
      </c>
      <c r="L94" s="14">
        <f>K94+H94</f>
        <v>0</v>
      </c>
    </row>
    <row r="95" spans="1:12" s="3" customFormat="1" x14ac:dyDescent="0.25">
      <c r="A95" s="12">
        <v>15002</v>
      </c>
      <c r="B95" s="12" t="s">
        <v>46</v>
      </c>
      <c r="C95" s="13">
        <v>456.38</v>
      </c>
      <c r="D95" s="14">
        <v>570724.99226000009</v>
      </c>
      <c r="E95" s="15">
        <v>0</v>
      </c>
      <c r="F95" s="15">
        <v>123647</v>
      </c>
      <c r="G95" s="18">
        <v>1</v>
      </c>
      <c r="H95" s="14">
        <f>IF((((0.5*D95-F95)*G95)-(E95*0.5))&lt;0,0,ROUND((((0.5*D95-F95)*G95)-(E95*0.5)),0))</f>
        <v>161715</v>
      </c>
      <c r="I95" s="14">
        <v>142275</v>
      </c>
      <c r="J95" s="18">
        <v>1</v>
      </c>
      <c r="K95" s="14">
        <f>IF((((0.5*D95-I95)*J95)-(E95*0.5))&lt;0,0,ROUND((((0.5*D95-I95)*J95)-(E95*0.5)),0))</f>
        <v>143087</v>
      </c>
      <c r="L95" s="14">
        <f>K95+H95</f>
        <v>304802</v>
      </c>
    </row>
    <row r="96" spans="1:12" s="3" customFormat="1" x14ac:dyDescent="0.25">
      <c r="A96" s="12">
        <v>46001</v>
      </c>
      <c r="B96" s="12" t="s">
        <v>110</v>
      </c>
      <c r="C96" s="13">
        <v>3065.2599999999998</v>
      </c>
      <c r="D96" s="14">
        <v>3178488.3720200001</v>
      </c>
      <c r="E96" s="15">
        <v>0</v>
      </c>
      <c r="F96" s="15">
        <v>1319320</v>
      </c>
      <c r="G96" s="18">
        <v>1</v>
      </c>
      <c r="H96" s="14">
        <f>IF((((0.5*D96-F96)*G96)-(E96*0.5))&lt;0,0,ROUND((((0.5*D96-F96)*G96)-(E96*0.5)),0))</f>
        <v>269924</v>
      </c>
      <c r="I96" s="14">
        <v>1426089</v>
      </c>
      <c r="J96" s="18">
        <v>1</v>
      </c>
      <c r="K96" s="14">
        <f>IF((((0.5*D96-I96)*J96)-(E96*0.5))&lt;0,0,ROUND((((0.5*D96-I96)*J96)-(E96*0.5)),0))</f>
        <v>163155</v>
      </c>
      <c r="L96" s="14">
        <f>K96+H96</f>
        <v>433079</v>
      </c>
    </row>
    <row r="97" spans="1:12" s="3" customFormat="1" x14ac:dyDescent="0.25">
      <c r="A97" s="12">
        <v>33002</v>
      </c>
      <c r="B97" s="12" t="s">
        <v>82</v>
      </c>
      <c r="C97" s="13">
        <v>291</v>
      </c>
      <c r="D97" s="14">
        <v>252196.50700000001</v>
      </c>
      <c r="E97" s="15">
        <v>166687.14000000001</v>
      </c>
      <c r="F97" s="15">
        <v>209548</v>
      </c>
      <c r="G97" s="18">
        <v>1</v>
      </c>
      <c r="H97" s="14">
        <f>IF((((0.5*D97-F97)*G97)-(E97*0.5))&lt;0,0,ROUND((((0.5*D97-F97)*G97)-(E97*0.5)),0))</f>
        <v>0</v>
      </c>
      <c r="I97" s="14">
        <v>216906</v>
      </c>
      <c r="J97" s="18">
        <v>1</v>
      </c>
      <c r="K97" s="14">
        <f>IF((((0.5*D97-I97)*J97)-(E97*0.5))&lt;0,0,ROUND((((0.5*D97-I97)*J97)-(E97*0.5)),0))</f>
        <v>0</v>
      </c>
      <c r="L97" s="14">
        <f>K97+H97</f>
        <v>0</v>
      </c>
    </row>
    <row r="98" spans="1:12" s="3" customFormat="1" x14ac:dyDescent="0.25">
      <c r="A98" s="12">
        <v>25004</v>
      </c>
      <c r="B98" s="12" t="s">
        <v>68</v>
      </c>
      <c r="C98" s="13">
        <v>1115.0200000000002</v>
      </c>
      <c r="D98" s="14">
        <v>1233651.8955400002</v>
      </c>
      <c r="E98" s="15">
        <v>0</v>
      </c>
      <c r="F98" s="15">
        <v>628225</v>
      </c>
      <c r="G98" s="18">
        <v>1</v>
      </c>
      <c r="H98" s="14">
        <f>IF((((0.5*D98-F98)*G98)-(E98*0.5))&lt;0,0,ROUND((((0.5*D98-F98)*G98)-(E98*0.5)),0))</f>
        <v>0</v>
      </c>
      <c r="I98" s="14">
        <v>669184</v>
      </c>
      <c r="J98" s="18">
        <v>1</v>
      </c>
      <c r="K98" s="14">
        <f>IF((((0.5*D98-I98)*J98)-(E98*0.5))&lt;0,0,ROUND((((0.5*D98-I98)*J98)-(E98*0.5)),0))</f>
        <v>0</v>
      </c>
      <c r="L98" s="14">
        <f>K98+H98</f>
        <v>0</v>
      </c>
    </row>
    <row r="99" spans="1:12" s="3" customFormat="1" x14ac:dyDescent="0.25">
      <c r="A99" s="12">
        <v>29004</v>
      </c>
      <c r="B99" s="12" t="s">
        <v>76</v>
      </c>
      <c r="C99" s="13">
        <v>529.01</v>
      </c>
      <c r="D99" s="14">
        <v>552265.01827</v>
      </c>
      <c r="E99" s="15">
        <v>831976.1100000001</v>
      </c>
      <c r="F99" s="15">
        <v>870068</v>
      </c>
      <c r="G99" s="18">
        <v>0.32</v>
      </c>
      <c r="H99" s="14">
        <f>IF((((0.5*D99-F99)*G99)-(E99*0.5))&lt;0,0,ROUND((((0.5*D99-F99)*G99)-(E99*0.5)),0))</f>
        <v>0</v>
      </c>
      <c r="I99" s="14">
        <v>907257</v>
      </c>
      <c r="J99" s="18">
        <v>0.3</v>
      </c>
      <c r="K99" s="14">
        <f>IF((((0.5*D99-I99)*J99)-(E99*0.5))&lt;0,0,ROUND((((0.5*D99-I99)*J99)-(E99*0.5)),0))</f>
        <v>0</v>
      </c>
      <c r="L99" s="14">
        <f>K99+H99</f>
        <v>0</v>
      </c>
    </row>
    <row r="100" spans="1:12" s="3" customFormat="1" x14ac:dyDescent="0.25">
      <c r="A100" s="12">
        <v>17002</v>
      </c>
      <c r="B100" s="12" t="s">
        <v>51</v>
      </c>
      <c r="C100" s="13">
        <v>3118.98</v>
      </c>
      <c r="D100" s="14">
        <v>3353620.17246</v>
      </c>
      <c r="E100" s="15">
        <v>0</v>
      </c>
      <c r="F100" s="15">
        <v>1002573</v>
      </c>
      <c r="G100" s="18">
        <v>1</v>
      </c>
      <c r="H100" s="14">
        <f>IF((((0.5*D100-F100)*G100)-(E100*0.5))&lt;0,0,ROUND((((0.5*D100-F100)*G100)-(E100*0.5)),0))</f>
        <v>674237</v>
      </c>
      <c r="I100" s="14">
        <v>1053552</v>
      </c>
      <c r="J100" s="18">
        <v>1</v>
      </c>
      <c r="K100" s="14">
        <f>IF((((0.5*D100-I100)*J100)-(E100*0.5))&lt;0,0,ROUND((((0.5*D100-I100)*J100)-(E100*0.5)),0))</f>
        <v>623258</v>
      </c>
      <c r="L100" s="14">
        <f>K100+H100</f>
        <v>1297495</v>
      </c>
    </row>
    <row r="101" spans="1:12" s="3" customFormat="1" x14ac:dyDescent="0.25">
      <c r="A101" s="12">
        <v>62006</v>
      </c>
      <c r="B101" s="12" t="s">
        <v>155</v>
      </c>
      <c r="C101" s="13">
        <v>649</v>
      </c>
      <c r="D101" s="14">
        <v>723200.76300000004</v>
      </c>
      <c r="E101" s="15">
        <v>0</v>
      </c>
      <c r="F101" s="15">
        <v>230454</v>
      </c>
      <c r="G101" s="18">
        <v>1</v>
      </c>
      <c r="H101" s="14">
        <f>IF((((0.5*D101-F101)*G101)-(E101*0.5))&lt;0,0,ROUND((((0.5*D101-F101)*G101)-(E101*0.5)),0))</f>
        <v>131146</v>
      </c>
      <c r="I101" s="14">
        <v>242432</v>
      </c>
      <c r="J101" s="18">
        <v>1</v>
      </c>
      <c r="K101" s="14">
        <f>IF((((0.5*D101-I101)*J101)-(E101*0.5))&lt;0,0,ROUND((((0.5*D101-I101)*J101)-(E101*0.5)),0))</f>
        <v>119168</v>
      </c>
      <c r="L101" s="14">
        <f>K101+H101</f>
        <v>250314</v>
      </c>
    </row>
    <row r="102" spans="1:12" s="3" customFormat="1" x14ac:dyDescent="0.25">
      <c r="A102" s="12">
        <v>43002</v>
      </c>
      <c r="B102" s="12" t="s">
        <v>104</v>
      </c>
      <c r="C102" s="13">
        <v>243.67</v>
      </c>
      <c r="D102" s="14">
        <v>294480.17408999999</v>
      </c>
      <c r="E102" s="15">
        <v>0</v>
      </c>
      <c r="F102" s="15">
        <v>138029</v>
      </c>
      <c r="G102" s="18">
        <v>1</v>
      </c>
      <c r="H102" s="14">
        <f>IF((((0.5*D102-F102)*G102)-(E102*0.5))&lt;0,0,ROUND((((0.5*D102-F102)*G102)-(E102*0.5)),0))</f>
        <v>9211</v>
      </c>
      <c r="I102" s="14">
        <v>147202</v>
      </c>
      <c r="J102" s="18">
        <v>1</v>
      </c>
      <c r="K102" s="14">
        <f>IF((((0.5*D102-I102)*J102)-(E102*0.5))&lt;0,0,ROUND((((0.5*D102-I102)*J102)-(E102*0.5)),0))</f>
        <v>38</v>
      </c>
      <c r="L102" s="14">
        <f>K102+H102</f>
        <v>9249</v>
      </c>
    </row>
    <row r="103" spans="1:12" s="3" customFormat="1" x14ac:dyDescent="0.25">
      <c r="A103" s="12">
        <v>17003</v>
      </c>
      <c r="B103" s="12" t="s">
        <v>52</v>
      </c>
      <c r="C103" s="13">
        <v>216</v>
      </c>
      <c r="D103" s="14">
        <v>316651.41200000001</v>
      </c>
      <c r="E103" s="15">
        <v>0</v>
      </c>
      <c r="F103" s="15">
        <v>168497</v>
      </c>
      <c r="G103" s="18">
        <v>1</v>
      </c>
      <c r="H103" s="14">
        <f>IF((((0.5*D103-F103)*G103)-(E103*0.5))&lt;0,0,ROUND((((0.5*D103-F103)*G103)-(E103*0.5)),0))</f>
        <v>0</v>
      </c>
      <c r="I103" s="14">
        <v>177451</v>
      </c>
      <c r="J103" s="18">
        <v>1</v>
      </c>
      <c r="K103" s="14">
        <f>IF((((0.5*D103-I103)*J103)-(E103*0.5))&lt;0,0,ROUND((((0.5*D103-I103)*J103)-(E103*0.5)),0))</f>
        <v>0</v>
      </c>
      <c r="L103" s="14">
        <f>K103+H103</f>
        <v>0</v>
      </c>
    </row>
    <row r="104" spans="1:12" s="3" customFormat="1" x14ac:dyDescent="0.25">
      <c r="A104" s="12">
        <v>51003</v>
      </c>
      <c r="B104" s="12" t="s">
        <v>125</v>
      </c>
      <c r="C104" s="13">
        <v>253</v>
      </c>
      <c r="D104" s="14">
        <v>156406.31100000002</v>
      </c>
      <c r="E104" s="15">
        <v>93227.62</v>
      </c>
      <c r="F104" s="15">
        <v>89668</v>
      </c>
      <c r="G104" s="18">
        <v>1</v>
      </c>
      <c r="H104" s="14">
        <f>IF((((0.5*D104-F104)*G104)-(E104*0.5))&lt;0,0,ROUND((((0.5*D104-F104)*G104)-(E104*0.5)),0))</f>
        <v>0</v>
      </c>
      <c r="I104" s="14">
        <v>96366</v>
      </c>
      <c r="J104" s="18">
        <v>1</v>
      </c>
      <c r="K104" s="14">
        <f>IF((((0.5*D104-I104)*J104)-(E104*0.5))&lt;0,0,ROUND((((0.5*D104-I104)*J104)-(E104*0.5)),0))</f>
        <v>0</v>
      </c>
      <c r="L104" s="14">
        <f>K104+H104</f>
        <v>0</v>
      </c>
    </row>
    <row r="105" spans="1:12" s="3" customFormat="1" x14ac:dyDescent="0.25">
      <c r="A105" s="12">
        <v>9002</v>
      </c>
      <c r="B105" s="12" t="s">
        <v>32</v>
      </c>
      <c r="C105" s="13">
        <v>331</v>
      </c>
      <c r="D105" s="14">
        <v>511751.23700000002</v>
      </c>
      <c r="E105" s="15">
        <v>0</v>
      </c>
      <c r="F105" s="15">
        <v>198991</v>
      </c>
      <c r="G105" s="18">
        <v>1</v>
      </c>
      <c r="H105" s="14">
        <f>IF((((0.5*D105-F105)*G105)-(E105*0.5))&lt;0,0,ROUND((((0.5*D105-F105)*G105)-(E105*0.5)),0))</f>
        <v>56885</v>
      </c>
      <c r="I105" s="14">
        <v>205992</v>
      </c>
      <c r="J105" s="18">
        <v>1</v>
      </c>
      <c r="K105" s="14">
        <f>IF((((0.5*D105-I105)*J105)-(E105*0.5))&lt;0,0,ROUND((((0.5*D105-I105)*J105)-(E105*0.5)),0))</f>
        <v>49884</v>
      </c>
      <c r="L105" s="14">
        <f>K105+H105</f>
        <v>106769</v>
      </c>
    </row>
    <row r="106" spans="1:12" s="3" customFormat="1" x14ac:dyDescent="0.25">
      <c r="A106" s="12">
        <v>56007</v>
      </c>
      <c r="B106" s="12" t="s">
        <v>141</v>
      </c>
      <c r="C106" s="13">
        <v>296</v>
      </c>
      <c r="D106" s="14">
        <v>374247.97200000001</v>
      </c>
      <c r="E106" s="15">
        <v>266288.06</v>
      </c>
      <c r="F106" s="15">
        <v>577193</v>
      </c>
      <c r="G106" s="18">
        <v>0.3</v>
      </c>
      <c r="H106" s="14">
        <f>IF((((0.5*D106-F106)*G106)-(E106*0.5))&lt;0,0,ROUND((((0.5*D106-F106)*G106)-(E106*0.5)),0))</f>
        <v>0</v>
      </c>
      <c r="I106" s="14">
        <v>598897</v>
      </c>
      <c r="J106" s="18">
        <v>0.28999999999999998</v>
      </c>
      <c r="K106" s="14">
        <f>IF((((0.5*D106-I106)*J106)-(E106*0.5))&lt;0,0,ROUND((((0.5*D106-I106)*J106)-(E106*0.5)),0))</f>
        <v>0</v>
      </c>
      <c r="L106" s="14">
        <f>K106+H106</f>
        <v>0</v>
      </c>
    </row>
    <row r="107" spans="1:12" s="3" customFormat="1" x14ac:dyDescent="0.25">
      <c r="A107" s="12">
        <v>23003</v>
      </c>
      <c r="B107" s="12" t="s">
        <v>65</v>
      </c>
      <c r="C107" s="13">
        <v>140</v>
      </c>
      <c r="D107" s="14">
        <v>147774.67000000001</v>
      </c>
      <c r="E107" s="15">
        <v>0</v>
      </c>
      <c r="F107" s="15">
        <v>42961</v>
      </c>
      <c r="G107" s="18">
        <v>1</v>
      </c>
      <c r="H107" s="14">
        <f>IF((((0.5*D107-F107)*G107)-(E107*0.5))&lt;0,0,ROUND((((0.5*D107-F107)*G107)-(E107*0.5)),0))</f>
        <v>30926</v>
      </c>
      <c r="I107" s="14">
        <v>48041</v>
      </c>
      <c r="J107" s="18">
        <v>1</v>
      </c>
      <c r="K107" s="14">
        <f>IF((((0.5*D107-I107)*J107)-(E107*0.5))&lt;0,0,ROUND((((0.5*D107-I107)*J107)-(E107*0.5)),0))</f>
        <v>25846</v>
      </c>
      <c r="L107" s="14">
        <f>K107+H107</f>
        <v>56772</v>
      </c>
    </row>
    <row r="108" spans="1:12" s="3" customFormat="1" x14ac:dyDescent="0.25">
      <c r="A108" s="12">
        <v>65001</v>
      </c>
      <c r="B108" s="12" t="s">
        <v>159</v>
      </c>
      <c r="C108" s="13">
        <v>1949.66</v>
      </c>
      <c r="D108" s="14">
        <v>2627240.3708200003</v>
      </c>
      <c r="E108" s="15">
        <v>222372.67000000016</v>
      </c>
      <c r="F108" s="15">
        <v>36876</v>
      </c>
      <c r="G108" s="18">
        <v>1</v>
      </c>
      <c r="H108" s="14">
        <f>IF((((0.5*D108-F108)*G108)-(E108*0.5))&lt;0,0,ROUND((((0.5*D108-F108)*G108)-(E108*0.5)),0))</f>
        <v>1165558</v>
      </c>
      <c r="I108" s="14">
        <v>40148</v>
      </c>
      <c r="J108" s="18">
        <v>1</v>
      </c>
      <c r="K108" s="14">
        <f>IF((((0.5*D108-I108)*J108)-(E108*0.5))&lt;0,0,ROUND((((0.5*D108-I108)*J108)-(E108*0.5)),0))</f>
        <v>1162286</v>
      </c>
      <c r="L108" s="14">
        <f>K108+H108</f>
        <v>2327844</v>
      </c>
    </row>
    <row r="109" spans="1:12" s="3" customFormat="1" x14ac:dyDescent="0.25">
      <c r="A109" s="12">
        <v>39005</v>
      </c>
      <c r="B109" s="12" t="s">
        <v>95</v>
      </c>
      <c r="C109" s="13">
        <v>171</v>
      </c>
      <c r="D109" s="14">
        <v>210496.12700000004</v>
      </c>
      <c r="E109" s="15">
        <v>205166.88</v>
      </c>
      <c r="F109" s="15">
        <v>209231</v>
      </c>
      <c r="G109" s="18">
        <v>0.56999999999999995</v>
      </c>
      <c r="H109" s="14">
        <f>IF((((0.5*D109-F109)*G109)-(E109*0.5))&lt;0,0,ROUND((((0.5*D109-F109)*G109)-(E109*0.5)),0))</f>
        <v>0</v>
      </c>
      <c r="I109" s="14">
        <v>217928</v>
      </c>
      <c r="J109" s="18">
        <v>0.85</v>
      </c>
      <c r="K109" s="14">
        <f>IF((((0.5*D109-I109)*J109)-(E109*0.5))&lt;0,0,ROUND((((0.5*D109-I109)*J109)-(E109*0.5)),0))</f>
        <v>0</v>
      </c>
      <c r="L109" s="14">
        <f>K109+H109</f>
        <v>0</v>
      </c>
    </row>
    <row r="110" spans="1:12" s="3" customFormat="1" x14ac:dyDescent="0.25">
      <c r="A110" s="12">
        <v>60004</v>
      </c>
      <c r="B110" s="12" t="s">
        <v>148</v>
      </c>
      <c r="C110" s="13">
        <v>471.6</v>
      </c>
      <c r="D110" s="14">
        <v>427436.06320000003</v>
      </c>
      <c r="E110" s="15">
        <v>149477.17750000002</v>
      </c>
      <c r="F110" s="15">
        <v>221357</v>
      </c>
      <c r="G110" s="18">
        <v>1</v>
      </c>
      <c r="H110" s="14">
        <f>IF((((0.5*D110-F110)*G110)-(E110*0.5))&lt;0,0,ROUND((((0.5*D110-F110)*G110)-(E110*0.5)),0))</f>
        <v>0</v>
      </c>
      <c r="I110" s="14">
        <v>241365</v>
      </c>
      <c r="J110" s="18">
        <v>1</v>
      </c>
      <c r="K110" s="14">
        <f>IF((((0.5*D110-I110)*J110)-(E110*0.5))&lt;0,0,ROUND((((0.5*D110-I110)*J110)-(E110*0.5)),0))</f>
        <v>0</v>
      </c>
      <c r="L110" s="14">
        <f>K110+H110</f>
        <v>0</v>
      </c>
    </row>
    <row r="111" spans="1:12" s="3" customFormat="1" x14ac:dyDescent="0.25">
      <c r="A111" s="12">
        <v>33003</v>
      </c>
      <c r="B111" s="12" t="s">
        <v>83</v>
      </c>
      <c r="C111" s="13">
        <v>548</v>
      </c>
      <c r="D111" s="14">
        <v>537732.15599999996</v>
      </c>
      <c r="E111" s="15">
        <v>39908.702499999985</v>
      </c>
      <c r="F111" s="15">
        <v>357154</v>
      </c>
      <c r="G111" s="18">
        <v>1</v>
      </c>
      <c r="H111" s="14">
        <f>IF((((0.5*D111-F111)*G111)-(E111*0.5))&lt;0,0,ROUND((((0.5*D111-F111)*G111)-(E111*0.5)),0))</f>
        <v>0</v>
      </c>
      <c r="I111" s="14">
        <v>381614</v>
      </c>
      <c r="J111" s="18">
        <v>1</v>
      </c>
      <c r="K111" s="14">
        <f>IF((((0.5*D111-I111)*J111)-(E111*0.5))&lt;0,0,ROUND((((0.5*D111-I111)*J111)-(E111*0.5)),0))</f>
        <v>0</v>
      </c>
      <c r="L111" s="14">
        <f>K111+H111</f>
        <v>0</v>
      </c>
    </row>
    <row r="112" spans="1:12" s="3" customFormat="1" x14ac:dyDescent="0.25">
      <c r="A112" s="12">
        <v>32002</v>
      </c>
      <c r="B112" s="12" t="s">
        <v>80</v>
      </c>
      <c r="C112" s="13">
        <v>2962.81</v>
      </c>
      <c r="D112" s="14">
        <v>2892287.6108700004</v>
      </c>
      <c r="E112" s="15">
        <v>0</v>
      </c>
      <c r="F112" s="15">
        <v>925417</v>
      </c>
      <c r="G112" s="18">
        <v>1</v>
      </c>
      <c r="H112" s="14">
        <f>IF((((0.5*D112-F112)*G112)-(E112*0.5))&lt;0,0,ROUND((((0.5*D112-F112)*G112)-(E112*0.5)),0))</f>
        <v>520727</v>
      </c>
      <c r="I112" s="14">
        <v>985634</v>
      </c>
      <c r="J112" s="18">
        <v>1</v>
      </c>
      <c r="K112" s="14">
        <f>IF((((0.5*D112-I112)*J112)-(E112*0.5))&lt;0,0,ROUND((((0.5*D112-I112)*J112)-(E112*0.5)),0))</f>
        <v>460510</v>
      </c>
      <c r="L112" s="14">
        <f>K112+H112</f>
        <v>981237</v>
      </c>
    </row>
    <row r="113" spans="1:12" s="3" customFormat="1" x14ac:dyDescent="0.25">
      <c r="A113" s="12">
        <v>1001</v>
      </c>
      <c r="B113" s="12" t="s">
        <v>12</v>
      </c>
      <c r="C113" s="13">
        <v>344</v>
      </c>
      <c r="D113" s="14">
        <v>400267.95799999998</v>
      </c>
      <c r="E113" s="15">
        <v>0</v>
      </c>
      <c r="F113" s="15">
        <v>223985</v>
      </c>
      <c r="G113" s="18">
        <v>1</v>
      </c>
      <c r="H113" s="14">
        <f>IF((((0.5*D113-F113)*G113)-(E113*0.5))&lt;0,0,ROUND((((0.5*D113-F113)*G113)-(E113*0.5)),0))</f>
        <v>0</v>
      </c>
      <c r="I113" s="14">
        <v>236310</v>
      </c>
      <c r="J113" s="18">
        <v>1</v>
      </c>
      <c r="K113" s="14">
        <f>IF((((0.5*D113-I113)*J113)-(E113*0.5))&lt;0,0,ROUND((((0.5*D113-I113)*J113)-(E113*0.5)),0))</f>
        <v>0</v>
      </c>
      <c r="L113" s="14">
        <f>K113+H113</f>
        <v>0</v>
      </c>
    </row>
    <row r="114" spans="1:12" s="3" customFormat="1" x14ac:dyDescent="0.25">
      <c r="A114" s="12">
        <v>11005</v>
      </c>
      <c r="B114" s="12" t="s">
        <v>36</v>
      </c>
      <c r="C114" s="13">
        <v>590.83000000000004</v>
      </c>
      <c r="D114" s="14">
        <v>580645.34741000005</v>
      </c>
      <c r="E114" s="15">
        <v>1462513.21</v>
      </c>
      <c r="F114" s="15">
        <v>505893</v>
      </c>
      <c r="G114" s="18">
        <v>0.55000000000000004</v>
      </c>
      <c r="H114" s="14">
        <f>IF((((0.5*D114-F114)*G114)-(E114*0.5))&lt;0,0,ROUND((((0.5*D114-F114)*G114)-(E114*0.5)),0))</f>
        <v>0</v>
      </c>
      <c r="I114" s="14">
        <v>527824</v>
      </c>
      <c r="J114" s="18">
        <v>0.53</v>
      </c>
      <c r="K114" s="14">
        <f>IF((((0.5*D114-I114)*J114)-(E114*0.5))&lt;0,0,ROUND((((0.5*D114-I114)*J114)-(E114*0.5)),0))</f>
        <v>0</v>
      </c>
      <c r="L114" s="14">
        <f>K114+H114</f>
        <v>0</v>
      </c>
    </row>
    <row r="115" spans="1:12" s="3" customFormat="1" x14ac:dyDescent="0.25">
      <c r="A115" s="12">
        <v>51004</v>
      </c>
      <c r="B115" s="12" t="s">
        <v>126</v>
      </c>
      <c r="C115" s="13">
        <v>15736.18</v>
      </c>
      <c r="D115" s="14">
        <v>18499955.356860001</v>
      </c>
      <c r="E115" s="15">
        <v>0</v>
      </c>
      <c r="F115" s="15">
        <v>5238132</v>
      </c>
      <c r="G115" s="18">
        <v>1</v>
      </c>
      <c r="H115" s="14">
        <f>IF((((0.5*D115-F115)*G115)-(E115*0.5))&lt;0,0,ROUND((((0.5*D115-F115)*G115)-(E115*0.5)),0))</f>
        <v>4011846</v>
      </c>
      <c r="I115" s="14">
        <v>5729461</v>
      </c>
      <c r="J115" s="18">
        <v>1</v>
      </c>
      <c r="K115" s="14">
        <f>IF((((0.5*D115-I115)*J115)-(E115*0.5))&lt;0,0,ROUND((((0.5*D115-I115)*J115)-(E115*0.5)),0))</f>
        <v>3520517</v>
      </c>
      <c r="L115" s="14">
        <f>K115+H115</f>
        <v>7532363</v>
      </c>
    </row>
    <row r="116" spans="1:12" s="3" customFormat="1" x14ac:dyDescent="0.25">
      <c r="A116" s="12">
        <v>56004</v>
      </c>
      <c r="B116" s="12" t="s">
        <v>139</v>
      </c>
      <c r="C116" s="13">
        <v>603.65</v>
      </c>
      <c r="D116" s="14">
        <v>1216247.44355</v>
      </c>
      <c r="E116" s="15">
        <v>192452.65500000003</v>
      </c>
      <c r="F116" s="15">
        <v>424897</v>
      </c>
      <c r="G116" s="18">
        <v>1</v>
      </c>
      <c r="H116" s="14">
        <f>IF((((0.5*D116-F116)*G116)-(E116*0.5))&lt;0,0,ROUND((((0.5*D116-F116)*G116)-(E116*0.5)),0))</f>
        <v>87000</v>
      </c>
      <c r="I116" s="14">
        <v>442990</v>
      </c>
      <c r="J116" s="18">
        <v>1</v>
      </c>
      <c r="K116" s="14">
        <f>IF((((0.5*D116-I116)*J116)-(E116*0.5))&lt;0,0,ROUND((((0.5*D116-I116)*J116)-(E116*0.5)),0))</f>
        <v>68907</v>
      </c>
      <c r="L116" s="14">
        <f>K116+H116</f>
        <v>155907</v>
      </c>
    </row>
    <row r="117" spans="1:12" s="3" customFormat="1" x14ac:dyDescent="0.25">
      <c r="A117" s="12">
        <v>54004</v>
      </c>
      <c r="B117" s="12" t="s">
        <v>133</v>
      </c>
      <c r="C117" s="13">
        <v>252</v>
      </c>
      <c r="D117" s="14">
        <v>196475.83400000003</v>
      </c>
      <c r="E117" s="15">
        <v>110505.72</v>
      </c>
      <c r="F117" s="15">
        <v>140070</v>
      </c>
      <c r="G117" s="18">
        <v>1</v>
      </c>
      <c r="H117" s="14">
        <f>IF((((0.5*D117-F117)*G117)-(E117*0.5))&lt;0,0,ROUND((((0.5*D117-F117)*G117)-(E117*0.5)),0))</f>
        <v>0</v>
      </c>
      <c r="I117" s="14">
        <v>149809</v>
      </c>
      <c r="J117" s="18">
        <v>1</v>
      </c>
      <c r="K117" s="14">
        <f>IF((((0.5*D117-I117)*J117)-(E117*0.5))&lt;0,0,ROUND((((0.5*D117-I117)*J117)-(E117*0.5)),0))</f>
        <v>0</v>
      </c>
      <c r="L117" s="14">
        <f>K117+H117</f>
        <v>0</v>
      </c>
    </row>
    <row r="118" spans="1:12" s="3" customFormat="1" x14ac:dyDescent="0.25">
      <c r="A118" s="12">
        <v>39004</v>
      </c>
      <c r="B118" s="12" t="s">
        <v>94</v>
      </c>
      <c r="C118" s="13">
        <v>195</v>
      </c>
      <c r="D118" s="14">
        <v>197439.215</v>
      </c>
      <c r="E118" s="15">
        <v>366114.85</v>
      </c>
      <c r="F118" s="15">
        <v>141845</v>
      </c>
      <c r="G118" s="18">
        <v>1</v>
      </c>
      <c r="H118" s="14">
        <f>IF((((0.5*D118-F118)*G118)-(E118*0.5))&lt;0,0,ROUND((((0.5*D118-F118)*G118)-(E118*0.5)),0))</f>
        <v>0</v>
      </c>
      <c r="I118" s="14">
        <v>149222</v>
      </c>
      <c r="J118" s="18">
        <v>0.99</v>
      </c>
      <c r="K118" s="14">
        <f>IF((((0.5*D118-I118)*J118)-(E118*0.5))&lt;0,0,ROUND((((0.5*D118-I118)*J118)-(E118*0.5)),0))</f>
        <v>0</v>
      </c>
      <c r="L118" s="14">
        <f>K118+H118</f>
        <v>0</v>
      </c>
    </row>
    <row r="119" spans="1:12" s="3" customFormat="1" x14ac:dyDescent="0.25">
      <c r="A119" s="12">
        <v>55005</v>
      </c>
      <c r="B119" s="12" t="s">
        <v>137</v>
      </c>
      <c r="C119" s="13">
        <v>200</v>
      </c>
      <c r="D119" s="14">
        <v>146130.94</v>
      </c>
      <c r="E119" s="15">
        <v>0</v>
      </c>
      <c r="F119" s="15">
        <v>286049</v>
      </c>
      <c r="G119" s="18">
        <v>0.52</v>
      </c>
      <c r="H119" s="14">
        <f>IF((((0.5*D119-F119)*G119)-(E119*0.5))&lt;0,0,ROUND((((0.5*D119-F119)*G119)-(E119*0.5)),0))</f>
        <v>0</v>
      </c>
      <c r="I119" s="14">
        <v>309016</v>
      </c>
      <c r="J119" s="18">
        <v>0.49</v>
      </c>
      <c r="K119" s="14">
        <f>IF((((0.5*D119-I119)*J119)-(E119*0.5))&lt;0,0,ROUND((((0.5*D119-I119)*J119)-(E119*0.5)),0))</f>
        <v>0</v>
      </c>
      <c r="L119" s="14">
        <f>K119+H119</f>
        <v>0</v>
      </c>
    </row>
    <row r="120" spans="1:12" s="3" customFormat="1" x14ac:dyDescent="0.25">
      <c r="A120" s="12">
        <v>4003</v>
      </c>
      <c r="B120" s="12" t="s">
        <v>20</v>
      </c>
      <c r="C120" s="13">
        <v>255</v>
      </c>
      <c r="D120" s="14">
        <v>274616.065</v>
      </c>
      <c r="E120" s="15">
        <v>431419.88</v>
      </c>
      <c r="F120" s="15">
        <v>271442</v>
      </c>
      <c r="G120" s="18">
        <v>0.66</v>
      </c>
      <c r="H120" s="14">
        <f>IF((((0.5*D120-F120)*G120)-(E120*0.5))&lt;0,0,ROUND((((0.5*D120-F120)*G120)-(E120*0.5)),0))</f>
        <v>0</v>
      </c>
      <c r="I120" s="14">
        <v>288327</v>
      </c>
      <c r="J120" s="18">
        <v>0.79</v>
      </c>
      <c r="K120" s="14">
        <f>IF((((0.5*D120-I120)*J120)-(E120*0.5))&lt;0,0,ROUND((((0.5*D120-I120)*J120)-(E120*0.5)),0))</f>
        <v>0</v>
      </c>
      <c r="L120" s="14">
        <f>K120+H120</f>
        <v>0</v>
      </c>
    </row>
    <row r="121" spans="1:12" s="3" customFormat="1" x14ac:dyDescent="0.25">
      <c r="A121" s="12">
        <v>62005</v>
      </c>
      <c r="B121" s="12" t="s">
        <v>154</v>
      </c>
      <c r="C121" s="13">
        <v>210</v>
      </c>
      <c r="D121" s="14">
        <v>185125.35</v>
      </c>
      <c r="E121" s="15">
        <v>123038.63499999998</v>
      </c>
      <c r="F121" s="15">
        <v>423766</v>
      </c>
      <c r="G121" s="18">
        <v>0.38</v>
      </c>
      <c r="H121" s="14">
        <f>IF((((0.5*D121-F121)*G121)-(E121*0.5))&lt;0,0,ROUND((((0.5*D121-F121)*G121)-(E121*0.5)),0))</f>
        <v>0</v>
      </c>
      <c r="I121" s="14">
        <v>440515</v>
      </c>
      <c r="J121" s="18">
        <v>0.38</v>
      </c>
      <c r="K121" s="14">
        <f>IF((((0.5*D121-I121)*J121)-(E121*0.5))&lt;0,0,ROUND((((0.5*D121-I121)*J121)-(E121*0.5)),0))</f>
        <v>0</v>
      </c>
      <c r="L121" s="14">
        <f>K121+H121</f>
        <v>0</v>
      </c>
    </row>
    <row r="122" spans="1:12" s="3" customFormat="1" x14ac:dyDescent="0.25">
      <c r="A122" s="12">
        <v>49005</v>
      </c>
      <c r="B122" s="12" t="s">
        <v>118</v>
      </c>
      <c r="C122" s="13">
        <v>27097.655999999999</v>
      </c>
      <c r="D122" s="14">
        <v>36885511.170712002</v>
      </c>
      <c r="E122" s="15">
        <v>0</v>
      </c>
      <c r="F122" s="15">
        <v>8161731</v>
      </c>
      <c r="G122" s="18">
        <v>1</v>
      </c>
      <c r="H122" s="14">
        <f>IF((((0.5*D122-F122)*G122)-(E122*0.5))&lt;0,0,ROUND((((0.5*D122-F122)*G122)-(E122*0.5)),0))</f>
        <v>10281025</v>
      </c>
      <c r="I122" s="14">
        <v>8986514</v>
      </c>
      <c r="J122" s="18">
        <v>1</v>
      </c>
      <c r="K122" s="14">
        <f>IF((((0.5*D122-I122)*J122)-(E122*0.5))&lt;0,0,ROUND((((0.5*D122-I122)*J122)-(E122*0.5)),0))</f>
        <v>9456242</v>
      </c>
      <c r="L122" s="14">
        <f>K122+H122</f>
        <v>19737267</v>
      </c>
    </row>
    <row r="123" spans="1:12" s="3" customFormat="1" x14ac:dyDescent="0.25">
      <c r="A123" s="12">
        <v>5005</v>
      </c>
      <c r="B123" s="12" t="s">
        <v>23</v>
      </c>
      <c r="C123" s="13">
        <v>732.56</v>
      </c>
      <c r="D123" s="14">
        <v>747762.38911999995</v>
      </c>
      <c r="E123" s="15">
        <v>0</v>
      </c>
      <c r="F123" s="15">
        <v>301281</v>
      </c>
      <c r="G123" s="18">
        <v>1</v>
      </c>
      <c r="H123" s="14">
        <f>IF((((0.5*D123-F123)*G123)-(E123*0.5))&lt;0,0,ROUND((((0.5*D123-F123)*G123)-(E123*0.5)),0))</f>
        <v>72600</v>
      </c>
      <c r="I123" s="14">
        <v>319417</v>
      </c>
      <c r="J123" s="18">
        <v>1</v>
      </c>
      <c r="K123" s="14">
        <f>IF((((0.5*D123-I123)*J123)-(E123*0.5))&lt;0,0,ROUND((((0.5*D123-I123)*J123)-(E123*0.5)),0))</f>
        <v>54464</v>
      </c>
      <c r="L123" s="14">
        <f>K123+H123</f>
        <v>127064</v>
      </c>
    </row>
    <row r="124" spans="1:12" s="3" customFormat="1" x14ac:dyDescent="0.25">
      <c r="A124" s="12">
        <v>54002</v>
      </c>
      <c r="B124" s="12" t="s">
        <v>132</v>
      </c>
      <c r="C124" s="13">
        <v>929</v>
      </c>
      <c r="D124" s="14">
        <v>1178088.973</v>
      </c>
      <c r="E124" s="15">
        <v>0</v>
      </c>
      <c r="F124" s="15">
        <v>480610</v>
      </c>
      <c r="G124" s="18">
        <v>1</v>
      </c>
      <c r="H124" s="14">
        <f>IF((((0.5*D124-F124)*G124)-(E124*0.5))&lt;0,0,ROUND((((0.5*D124-F124)*G124)-(E124*0.5)),0))</f>
        <v>108434</v>
      </c>
      <c r="I124" s="14">
        <v>560213</v>
      </c>
      <c r="J124" s="18">
        <v>1</v>
      </c>
      <c r="K124" s="14">
        <f>IF((((0.5*D124-I124)*J124)-(E124*0.5))&lt;0,0,ROUND((((0.5*D124-I124)*J124)-(E124*0.5)),0))</f>
        <v>28831</v>
      </c>
      <c r="L124" s="14">
        <f>K124+H124</f>
        <v>137265</v>
      </c>
    </row>
    <row r="125" spans="1:12" s="3" customFormat="1" x14ac:dyDescent="0.25">
      <c r="A125" s="12">
        <v>15003</v>
      </c>
      <c r="B125" s="12" t="s">
        <v>47</v>
      </c>
      <c r="C125" s="13">
        <v>182</v>
      </c>
      <c r="D125" s="14">
        <v>293370.02399999998</v>
      </c>
      <c r="E125" s="15">
        <v>0</v>
      </c>
      <c r="F125" s="15">
        <v>8643</v>
      </c>
      <c r="G125" s="18">
        <v>1</v>
      </c>
      <c r="H125" s="14">
        <f>IF((((0.5*D125-F125)*G125)-(E125*0.5))&lt;0,0,ROUND((((0.5*D125-F125)*G125)-(E125*0.5)),0))</f>
        <v>138042</v>
      </c>
      <c r="I125" s="14">
        <v>10044</v>
      </c>
      <c r="J125" s="18">
        <v>1</v>
      </c>
      <c r="K125" s="14">
        <f>IF((((0.5*D125-I125)*J125)-(E125*0.5))&lt;0,0,ROUND((((0.5*D125-I125)*J125)-(E125*0.5)),0))</f>
        <v>136641</v>
      </c>
      <c r="L125" s="14">
        <f>K125+H125</f>
        <v>274683</v>
      </c>
    </row>
    <row r="126" spans="1:12" s="3" customFormat="1" x14ac:dyDescent="0.25">
      <c r="A126" s="12">
        <v>26005</v>
      </c>
      <c r="B126" s="12" t="s">
        <v>71</v>
      </c>
      <c r="C126" s="13">
        <v>89</v>
      </c>
      <c r="D126" s="14">
        <v>138632.353</v>
      </c>
      <c r="E126" s="15">
        <v>313790.65999999997</v>
      </c>
      <c r="F126" s="15">
        <v>103972</v>
      </c>
      <c r="G126" s="18">
        <v>1</v>
      </c>
      <c r="H126" s="14">
        <f>IF((((0.5*D126-F126)*G126)-(E126*0.5))&lt;0,0,ROUND((((0.5*D126-F126)*G126)-(E126*0.5)),0))</f>
        <v>0</v>
      </c>
      <c r="I126" s="14">
        <v>105649</v>
      </c>
      <c r="J126" s="18">
        <v>1</v>
      </c>
      <c r="K126" s="14">
        <f>IF((((0.5*D126-I126)*J126)-(E126*0.5))&lt;0,0,ROUND((((0.5*D126-I126)*J126)-(E126*0.5)),0))</f>
        <v>0</v>
      </c>
      <c r="L126" s="14">
        <f>K126+H126</f>
        <v>0</v>
      </c>
    </row>
    <row r="127" spans="1:12" s="3" customFormat="1" x14ac:dyDescent="0.25">
      <c r="A127" s="12">
        <v>40002</v>
      </c>
      <c r="B127" s="12" t="s">
        <v>97</v>
      </c>
      <c r="C127" s="13">
        <v>2536.6200000000003</v>
      </c>
      <c r="D127" s="14">
        <v>2504471.8687400003</v>
      </c>
      <c r="E127" s="15">
        <v>19249.707500000019</v>
      </c>
      <c r="F127" s="15">
        <v>963033</v>
      </c>
      <c r="G127" s="18">
        <v>1</v>
      </c>
      <c r="H127" s="14">
        <f>IF((((0.5*D127-F127)*G127)-(E127*0.5))&lt;0,0,ROUND((((0.5*D127-F127)*G127)-(E127*0.5)),0))</f>
        <v>279578</v>
      </c>
      <c r="I127" s="14">
        <v>1060777</v>
      </c>
      <c r="J127" s="18">
        <v>1</v>
      </c>
      <c r="K127" s="14">
        <f>IF((((0.5*D127-I127)*J127)-(E127*0.5))&lt;0,0,ROUND((((0.5*D127-I127)*J127)-(E127*0.5)),0))</f>
        <v>181834</v>
      </c>
      <c r="L127" s="14">
        <f>K127+H127</f>
        <v>461412</v>
      </c>
    </row>
    <row r="128" spans="1:12" s="3" customFormat="1" x14ac:dyDescent="0.25">
      <c r="A128" s="12">
        <v>57001</v>
      </c>
      <c r="B128" s="12" t="s">
        <v>142</v>
      </c>
      <c r="C128" s="13">
        <v>450.86</v>
      </c>
      <c r="D128" s="14">
        <v>641356.33322000003</v>
      </c>
      <c r="E128" s="15">
        <v>541468.53</v>
      </c>
      <c r="F128" s="15">
        <v>379427</v>
      </c>
      <c r="G128" s="18">
        <v>1</v>
      </c>
      <c r="H128" s="14">
        <f>IF((((0.5*D128-F128)*G128)-(E128*0.5))&lt;0,0,ROUND((((0.5*D128-F128)*G128)-(E128*0.5)),0))</f>
        <v>0</v>
      </c>
      <c r="I128" s="14">
        <v>410101</v>
      </c>
      <c r="J128" s="18">
        <v>0</v>
      </c>
      <c r="K128" s="14">
        <f>IF((((0.5*D128-I128)*J128)-(E128*0.5))&lt;0,0,ROUND((((0.5*D128-I128)*J128)-(E128*0.5)),0))</f>
        <v>0</v>
      </c>
      <c r="L128" s="14">
        <f>K128+H128</f>
        <v>0</v>
      </c>
    </row>
    <row r="129" spans="1:12" s="3" customFormat="1" x14ac:dyDescent="0.25">
      <c r="A129" s="12">
        <v>54006</v>
      </c>
      <c r="B129" s="12" t="s">
        <v>134</v>
      </c>
      <c r="C129" s="13">
        <v>164</v>
      </c>
      <c r="D129" s="14">
        <v>164457.30800000002</v>
      </c>
      <c r="E129" s="15">
        <v>46887.049999999988</v>
      </c>
      <c r="F129" s="15">
        <v>91062</v>
      </c>
      <c r="G129" s="18">
        <v>1</v>
      </c>
      <c r="H129" s="14">
        <f>IF((((0.5*D129-F129)*G129)-(E129*0.5))&lt;0,0,ROUND((((0.5*D129-F129)*G129)-(E129*0.5)),0))</f>
        <v>0</v>
      </c>
      <c r="I129" s="14">
        <v>102431</v>
      </c>
      <c r="J129" s="18">
        <v>1</v>
      </c>
      <c r="K129" s="14">
        <f>IF((((0.5*D129-I129)*J129)-(E129*0.5))&lt;0,0,ROUND((((0.5*D129-I129)*J129)-(E129*0.5)),0))</f>
        <v>0</v>
      </c>
      <c r="L129" s="14">
        <f>K129+H129</f>
        <v>0</v>
      </c>
    </row>
    <row r="130" spans="1:12" s="3" customFormat="1" x14ac:dyDescent="0.25">
      <c r="A130" s="12">
        <v>41005</v>
      </c>
      <c r="B130" s="12" t="s">
        <v>101</v>
      </c>
      <c r="C130" s="13">
        <v>1953</v>
      </c>
      <c r="D130" s="14">
        <v>2486483.1610000003</v>
      </c>
      <c r="E130" s="15">
        <v>0</v>
      </c>
      <c r="F130" s="15">
        <v>393345</v>
      </c>
      <c r="G130" s="18">
        <v>1</v>
      </c>
      <c r="H130" s="14">
        <f>IF((((0.5*D130-F130)*G130)-(E130*0.5))&lt;0,0,ROUND((((0.5*D130-F130)*G130)-(E130*0.5)),0))</f>
        <v>849897</v>
      </c>
      <c r="I130" s="14">
        <v>444611</v>
      </c>
      <c r="J130" s="18">
        <v>1</v>
      </c>
      <c r="K130" s="14">
        <f>IF((((0.5*D130-I130)*J130)-(E130*0.5))&lt;0,0,ROUND((((0.5*D130-I130)*J130)-(E130*0.5)),0))</f>
        <v>798631</v>
      </c>
      <c r="L130" s="14">
        <f>K130+H130</f>
        <v>1648528</v>
      </c>
    </row>
    <row r="131" spans="1:12" s="3" customFormat="1" x14ac:dyDescent="0.25">
      <c r="A131" s="12">
        <v>20003</v>
      </c>
      <c r="B131" s="12" t="s">
        <v>57</v>
      </c>
      <c r="C131" s="13">
        <v>337</v>
      </c>
      <c r="D131" s="14">
        <v>262466.47899999999</v>
      </c>
      <c r="E131" s="15">
        <v>0</v>
      </c>
      <c r="F131" s="15">
        <v>145808</v>
      </c>
      <c r="G131" s="18">
        <v>1</v>
      </c>
      <c r="H131" s="14">
        <f>IF((((0.5*D131-F131)*G131)-(E131*0.5))&lt;0,0,ROUND((((0.5*D131-F131)*G131)-(E131*0.5)),0))</f>
        <v>0</v>
      </c>
      <c r="I131" s="14">
        <v>161175</v>
      </c>
      <c r="J131" s="18">
        <v>1</v>
      </c>
      <c r="K131" s="14">
        <f>IF((((0.5*D131-I131)*J131)-(E131*0.5))&lt;0,0,ROUND((((0.5*D131-I131)*J131)-(E131*0.5)),0))</f>
        <v>0</v>
      </c>
      <c r="L131" s="14">
        <f>K131+H131</f>
        <v>0</v>
      </c>
    </row>
    <row r="132" spans="1:12" s="3" customFormat="1" x14ac:dyDescent="0.25">
      <c r="A132" s="12">
        <v>66001</v>
      </c>
      <c r="B132" s="12" t="s">
        <v>160</v>
      </c>
      <c r="C132" s="13">
        <v>2183.4</v>
      </c>
      <c r="D132" s="14">
        <v>2247155.9418000001</v>
      </c>
      <c r="E132" s="15">
        <v>0</v>
      </c>
      <c r="F132" s="15">
        <v>128854</v>
      </c>
      <c r="G132" s="18">
        <v>1</v>
      </c>
      <c r="H132" s="14">
        <f>IF((((0.5*D132-F132)*G132)-(E132*0.5))&lt;0,0,ROUND((((0.5*D132-F132)*G132)-(E132*0.5)),0))</f>
        <v>994724</v>
      </c>
      <c r="I132" s="14">
        <v>139156</v>
      </c>
      <c r="J132" s="18">
        <v>1</v>
      </c>
      <c r="K132" s="14">
        <f>IF((((0.5*D132-I132)*J132)-(E132*0.5))&lt;0,0,ROUND((((0.5*D132-I132)*J132)-(E132*0.5)),0))</f>
        <v>984422</v>
      </c>
      <c r="L132" s="14">
        <f>K132+H132</f>
        <v>1979146</v>
      </c>
    </row>
    <row r="133" spans="1:12" s="3" customFormat="1" x14ac:dyDescent="0.25">
      <c r="A133" s="12">
        <v>49006</v>
      </c>
      <c r="B133" s="12" t="s">
        <v>119</v>
      </c>
      <c r="C133" s="13">
        <v>1003.51</v>
      </c>
      <c r="D133" s="14">
        <v>945560.20977000007</v>
      </c>
      <c r="E133" s="15">
        <v>0</v>
      </c>
      <c r="F133" s="15">
        <v>409018</v>
      </c>
      <c r="G133" s="18">
        <v>1</v>
      </c>
      <c r="H133" s="14">
        <f>IF((((0.5*D133-F133)*G133)-(E133*0.5))&lt;0,0,ROUND((((0.5*D133-F133)*G133)-(E133*0.5)),0))</f>
        <v>63762</v>
      </c>
      <c r="I133" s="14">
        <v>466509</v>
      </c>
      <c r="J133" s="18">
        <v>1</v>
      </c>
      <c r="K133" s="14">
        <f>IF((((0.5*D133-I133)*J133)-(E133*0.5))&lt;0,0,ROUND((((0.5*D133-I133)*J133)-(E133*0.5)),0))</f>
        <v>6271</v>
      </c>
      <c r="L133" s="14">
        <f>K133+H133</f>
        <v>70033</v>
      </c>
    </row>
    <row r="134" spans="1:12" s="3" customFormat="1" x14ac:dyDescent="0.25">
      <c r="A134" s="12">
        <v>33005</v>
      </c>
      <c r="B134" s="12" t="s">
        <v>84</v>
      </c>
      <c r="C134" s="13">
        <v>152</v>
      </c>
      <c r="D134" s="14">
        <v>184849.35399999999</v>
      </c>
      <c r="E134" s="15">
        <v>491720.5</v>
      </c>
      <c r="F134" s="15">
        <v>252687</v>
      </c>
      <c r="G134" s="18">
        <v>1</v>
      </c>
      <c r="H134" s="14">
        <f>IF((((0.5*D134-F134)*G134)-(E134*0.5))&lt;0,0,ROUND((((0.5*D134-F134)*G134)-(E134*0.5)),0))</f>
        <v>0</v>
      </c>
      <c r="I134" s="14">
        <v>265182</v>
      </c>
      <c r="J134" s="18">
        <v>1</v>
      </c>
      <c r="K134" s="14">
        <f>IF((((0.5*D134-I134)*J134)-(E134*0.5))&lt;0,0,ROUND((((0.5*D134-I134)*J134)-(E134*0.5)),0))</f>
        <v>0</v>
      </c>
      <c r="L134" s="14">
        <f>K134+H134</f>
        <v>0</v>
      </c>
    </row>
    <row r="135" spans="1:12" s="3" customFormat="1" x14ac:dyDescent="0.25">
      <c r="A135" s="12">
        <v>13001</v>
      </c>
      <c r="B135" s="12" t="s">
        <v>39</v>
      </c>
      <c r="C135" s="13">
        <v>1384.06</v>
      </c>
      <c r="D135" s="14">
        <v>1501948.7496199999</v>
      </c>
      <c r="E135" s="15">
        <v>127650.35500000004</v>
      </c>
      <c r="F135" s="15">
        <v>521666</v>
      </c>
      <c r="G135" s="18">
        <v>1</v>
      </c>
      <c r="H135" s="14">
        <f>IF((((0.5*D135-F135)*G135)-(E135*0.5))&lt;0,0,ROUND((((0.5*D135-F135)*G135)-(E135*0.5)),0))</f>
        <v>165483</v>
      </c>
      <c r="I135" s="14">
        <v>543202</v>
      </c>
      <c r="J135" s="18">
        <v>1</v>
      </c>
      <c r="K135" s="14">
        <f>IF((((0.5*D135-I135)*J135)-(E135*0.5))&lt;0,0,ROUND((((0.5*D135-I135)*J135)-(E135*0.5)),0))</f>
        <v>143947</v>
      </c>
      <c r="L135" s="14">
        <f>K135+H135</f>
        <v>309430</v>
      </c>
    </row>
    <row r="136" spans="1:12" s="3" customFormat="1" x14ac:dyDescent="0.25">
      <c r="A136" s="12">
        <v>60006</v>
      </c>
      <c r="B136" s="12" t="s">
        <v>149</v>
      </c>
      <c r="C136" s="13">
        <v>369.67</v>
      </c>
      <c r="D136" s="14">
        <v>331599.95608999999</v>
      </c>
      <c r="E136" s="15">
        <v>867870.23</v>
      </c>
      <c r="F136" s="15">
        <v>286078</v>
      </c>
      <c r="G136" s="18">
        <v>1</v>
      </c>
      <c r="H136" s="14">
        <f>IF((((0.5*D136-F136)*G136)-(E136*0.5))&lt;0,0,ROUND((((0.5*D136-F136)*G136)-(E136*0.5)),0))</f>
        <v>0</v>
      </c>
      <c r="I136" s="14">
        <v>299227</v>
      </c>
      <c r="J136" s="18">
        <v>1</v>
      </c>
      <c r="K136" s="14">
        <f>IF((((0.5*D136-I136)*J136)-(E136*0.5))&lt;0,0,ROUND((((0.5*D136-I136)*J136)-(E136*0.5)),0))</f>
        <v>0</v>
      </c>
      <c r="L136" s="14">
        <f>K136+H136</f>
        <v>0</v>
      </c>
    </row>
    <row r="137" spans="1:12" s="3" customFormat="1" x14ac:dyDescent="0.25">
      <c r="A137" s="12">
        <v>11004</v>
      </c>
      <c r="B137" s="12" t="s">
        <v>35</v>
      </c>
      <c r="C137" s="13">
        <v>847</v>
      </c>
      <c r="D137" s="14">
        <v>1130814.409</v>
      </c>
      <c r="E137" s="15">
        <v>0</v>
      </c>
      <c r="F137" s="15">
        <v>264384</v>
      </c>
      <c r="G137" s="18">
        <v>1</v>
      </c>
      <c r="H137" s="14">
        <f>IF((((0.5*D137-F137)*G137)-(E137*0.5))&lt;0,0,ROUND((((0.5*D137-F137)*G137)-(E137*0.5)),0))</f>
        <v>301023</v>
      </c>
      <c r="I137" s="14">
        <v>273830</v>
      </c>
      <c r="J137" s="18">
        <v>1</v>
      </c>
      <c r="K137" s="14">
        <f>IF((((0.5*D137-I137)*J137)-(E137*0.5))&lt;0,0,ROUND((((0.5*D137-I137)*J137)-(E137*0.5)),0))</f>
        <v>291577</v>
      </c>
      <c r="L137" s="14">
        <f>K137+H137</f>
        <v>592600</v>
      </c>
    </row>
    <row r="138" spans="1:12" s="3" customFormat="1" x14ac:dyDescent="0.25">
      <c r="A138" s="12">
        <v>51005</v>
      </c>
      <c r="B138" s="12" t="s">
        <v>127</v>
      </c>
      <c r="C138" s="13">
        <v>272</v>
      </c>
      <c r="D138" s="14">
        <v>217795.36400000006</v>
      </c>
      <c r="E138" s="15">
        <v>295893.33</v>
      </c>
      <c r="F138" s="15">
        <v>201517</v>
      </c>
      <c r="G138" s="18">
        <v>0.25</v>
      </c>
      <c r="H138" s="14">
        <f>IF((((0.5*D138-F138)*G138)-(E138*0.5))&lt;0,0,ROUND((((0.5*D138-F138)*G138)-(E138*0.5)),0))</f>
        <v>0</v>
      </c>
      <c r="I138" s="14">
        <v>210933</v>
      </c>
      <c r="J138" s="18">
        <v>0.36</v>
      </c>
      <c r="K138" s="14">
        <f>IF((((0.5*D138-I138)*J138)-(E138*0.5))&lt;0,0,ROUND((((0.5*D138-I138)*J138)-(E138*0.5)),0))</f>
        <v>0</v>
      </c>
      <c r="L138" s="14">
        <f>K138+H138</f>
        <v>0</v>
      </c>
    </row>
    <row r="139" spans="1:12" s="3" customFormat="1" x14ac:dyDescent="0.25">
      <c r="A139" s="12">
        <v>6005</v>
      </c>
      <c r="B139" s="12" t="s">
        <v>27</v>
      </c>
      <c r="C139" s="13">
        <v>324</v>
      </c>
      <c r="D139" s="14">
        <v>281251.58799999999</v>
      </c>
      <c r="E139" s="15">
        <v>181710.78000000003</v>
      </c>
      <c r="F139" s="15">
        <v>180534</v>
      </c>
      <c r="G139" s="18">
        <v>0.66</v>
      </c>
      <c r="H139" s="14">
        <f>IF((((0.5*D139-F139)*G139)-(E139*0.5))&lt;0,0,ROUND((((0.5*D139-F139)*G139)-(E139*0.5)),0))</f>
        <v>0</v>
      </c>
      <c r="I139" s="14">
        <v>192921</v>
      </c>
      <c r="J139" s="18">
        <v>0.67</v>
      </c>
      <c r="K139" s="14">
        <f>IF((((0.5*D139-I139)*J139)-(E139*0.5))&lt;0,0,ROUND((((0.5*D139-I139)*J139)-(E139*0.5)),0))</f>
        <v>0</v>
      </c>
      <c r="L139" s="14">
        <f>K139+H139</f>
        <v>0</v>
      </c>
    </row>
    <row r="140" spans="1:12" s="3" customFormat="1" x14ac:dyDescent="0.25">
      <c r="A140" s="12">
        <v>14004</v>
      </c>
      <c r="B140" s="12" t="s">
        <v>43</v>
      </c>
      <c r="C140" s="13">
        <v>4439.6099999999997</v>
      </c>
      <c r="D140" s="14">
        <v>5206022.9144700002</v>
      </c>
      <c r="E140" s="15">
        <v>0</v>
      </c>
      <c r="F140" s="15">
        <v>1481272</v>
      </c>
      <c r="G140" s="18">
        <v>1</v>
      </c>
      <c r="H140" s="14">
        <f>IF((((0.5*D140-F140)*G140)-(E140*0.5))&lt;0,0,ROUND((((0.5*D140-F140)*G140)-(E140*0.5)),0))</f>
        <v>1121739</v>
      </c>
      <c r="I140" s="14">
        <v>1630290</v>
      </c>
      <c r="J140" s="18">
        <v>1</v>
      </c>
      <c r="K140" s="14">
        <f>IF((((0.5*D140-I140)*J140)-(E140*0.5))&lt;0,0,ROUND((((0.5*D140-I140)*J140)-(E140*0.5)),0))</f>
        <v>972721</v>
      </c>
      <c r="L140" s="14">
        <f>K140+H140</f>
        <v>2094460</v>
      </c>
    </row>
    <row r="141" spans="1:12" s="3" customFormat="1" x14ac:dyDescent="0.25">
      <c r="A141" s="12">
        <v>18003</v>
      </c>
      <c r="B141" s="12" t="s">
        <v>53</v>
      </c>
      <c r="C141" s="13">
        <v>172</v>
      </c>
      <c r="D141" s="14">
        <v>152828.554</v>
      </c>
      <c r="E141" s="15">
        <v>26518.36</v>
      </c>
      <c r="F141" s="15">
        <v>128941</v>
      </c>
      <c r="G141" s="18">
        <v>1</v>
      </c>
      <c r="H141" s="14">
        <f>IF((((0.5*D141-F141)*G141)-(E141*0.5))&lt;0,0,ROUND((((0.5*D141-F141)*G141)-(E141*0.5)),0))</f>
        <v>0</v>
      </c>
      <c r="I141" s="14">
        <v>140002</v>
      </c>
      <c r="J141" s="18">
        <v>1</v>
      </c>
      <c r="K141" s="14">
        <f>IF((((0.5*D141-I141)*J141)-(E141*0.5))&lt;0,0,ROUND((((0.5*D141-I141)*J141)-(E141*0.5)),0))</f>
        <v>0</v>
      </c>
      <c r="L141" s="14">
        <f>K141+H141</f>
        <v>0</v>
      </c>
    </row>
    <row r="142" spans="1:12" s="3" customFormat="1" x14ac:dyDescent="0.25">
      <c r="A142" s="12">
        <v>14005</v>
      </c>
      <c r="B142" s="12" t="s">
        <v>44</v>
      </c>
      <c r="C142" s="13">
        <v>248</v>
      </c>
      <c r="D142" s="14">
        <v>290628.35600000003</v>
      </c>
      <c r="E142" s="15">
        <v>0</v>
      </c>
      <c r="F142" s="15">
        <v>176423</v>
      </c>
      <c r="G142" s="18">
        <v>1</v>
      </c>
      <c r="H142" s="14">
        <f>IF((((0.5*D142-F142)*G142)-(E142*0.5))&lt;0,0,ROUND((((0.5*D142-F142)*G142)-(E142*0.5)),0))</f>
        <v>0</v>
      </c>
      <c r="I142" s="14">
        <v>184505</v>
      </c>
      <c r="J142" s="18">
        <v>1</v>
      </c>
      <c r="K142" s="14">
        <f>IF((((0.5*D142-I142)*J142)-(E142*0.5))&lt;0,0,ROUND((((0.5*D142-I142)*J142)-(E142*0.5)),0))</f>
        <v>0</v>
      </c>
      <c r="L142" s="14">
        <f>K142+H142</f>
        <v>0</v>
      </c>
    </row>
    <row r="143" spans="1:12" s="3" customFormat="1" x14ac:dyDescent="0.25">
      <c r="A143" s="12">
        <v>18005</v>
      </c>
      <c r="B143" s="12" t="s">
        <v>54</v>
      </c>
      <c r="C143" s="13">
        <v>547</v>
      </c>
      <c r="D143" s="14">
        <v>685286.05899999989</v>
      </c>
      <c r="E143" s="15">
        <v>501609.91749999998</v>
      </c>
      <c r="F143" s="15">
        <v>454906</v>
      </c>
      <c r="G143" s="18">
        <v>1</v>
      </c>
      <c r="H143" s="14">
        <f>IF((((0.5*D143-F143)*G143)-(E143*0.5))&lt;0,0,ROUND((((0.5*D143-F143)*G143)-(E143*0.5)),0))</f>
        <v>0</v>
      </c>
      <c r="I143" s="14">
        <v>469956</v>
      </c>
      <c r="J143" s="18">
        <v>1</v>
      </c>
      <c r="K143" s="14">
        <f>IF((((0.5*D143-I143)*J143)-(E143*0.5))&lt;0,0,ROUND((((0.5*D143-I143)*J143)-(E143*0.5)),0))</f>
        <v>0</v>
      </c>
      <c r="L143" s="14">
        <f>K143+H143</f>
        <v>0</v>
      </c>
    </row>
    <row r="144" spans="1:12" s="3" customFormat="1" x14ac:dyDescent="0.25">
      <c r="A144" s="12">
        <v>36002</v>
      </c>
      <c r="B144" s="12" t="s">
        <v>87</v>
      </c>
      <c r="C144" s="13">
        <v>318.13</v>
      </c>
      <c r="D144" s="14">
        <v>385517.38451000006</v>
      </c>
      <c r="E144" s="15">
        <v>541206.25499999989</v>
      </c>
      <c r="F144" s="15">
        <v>448904</v>
      </c>
      <c r="G144" s="18">
        <v>0.5</v>
      </c>
      <c r="H144" s="14">
        <f>IF((((0.5*D144-F144)*G144)-(E144*0.5))&lt;0,0,ROUND((((0.5*D144-F144)*G144)-(E144*0.5)),0))</f>
        <v>0</v>
      </c>
      <c r="I144" s="14">
        <v>474576</v>
      </c>
      <c r="J144" s="18">
        <v>0.26</v>
      </c>
      <c r="K144" s="14">
        <f>IF((((0.5*D144-I144)*J144)-(E144*0.5))&lt;0,0,ROUND((((0.5*D144-I144)*J144)-(E144*0.5)),0))</f>
        <v>0</v>
      </c>
      <c r="L144" s="14">
        <f>K144+H144</f>
        <v>0</v>
      </c>
    </row>
    <row r="145" spans="1:12" s="3" customFormat="1" x14ac:dyDescent="0.25">
      <c r="A145" s="12">
        <v>49007</v>
      </c>
      <c r="B145" s="12" t="s">
        <v>120</v>
      </c>
      <c r="C145" s="13">
        <v>1448.25</v>
      </c>
      <c r="D145" s="14">
        <v>1540392.9077500002</v>
      </c>
      <c r="E145" s="15">
        <v>0</v>
      </c>
      <c r="F145" s="15">
        <v>457851</v>
      </c>
      <c r="G145" s="18">
        <v>1</v>
      </c>
      <c r="H145" s="14">
        <f>IF((((0.5*D145-F145)*G145)-(E145*0.5))&lt;0,0,ROUND((((0.5*D145-F145)*G145)-(E145*0.5)),0))</f>
        <v>312345</v>
      </c>
      <c r="I145" s="14">
        <v>508185</v>
      </c>
      <c r="J145" s="18">
        <v>1</v>
      </c>
      <c r="K145" s="14">
        <f>IF((((0.5*D145-I145)*J145)-(E145*0.5))&lt;0,0,ROUND((((0.5*D145-I145)*J145)-(E145*0.5)),0))</f>
        <v>262011</v>
      </c>
      <c r="L145" s="14">
        <f>K145+H145</f>
        <v>574356</v>
      </c>
    </row>
    <row r="146" spans="1:12" s="3" customFormat="1" x14ac:dyDescent="0.25">
      <c r="A146" s="12">
        <v>1003</v>
      </c>
      <c r="B146" s="12" t="s">
        <v>13</v>
      </c>
      <c r="C146" s="13">
        <v>125</v>
      </c>
      <c r="D146" s="14">
        <v>149935.46499999997</v>
      </c>
      <c r="E146" s="15">
        <v>104139.70999999999</v>
      </c>
      <c r="F146" s="15">
        <v>170546</v>
      </c>
      <c r="G146" s="18">
        <v>0.37</v>
      </c>
      <c r="H146" s="14">
        <f>IF((((0.5*D146-F146)*G146)-(E146*0.5))&lt;0,0,ROUND((((0.5*D146-F146)*G146)-(E146*0.5)),0))</f>
        <v>0</v>
      </c>
      <c r="I146" s="14">
        <v>178192</v>
      </c>
      <c r="J146" s="18">
        <v>0.39</v>
      </c>
      <c r="K146" s="14">
        <f>IF((((0.5*D146-I146)*J146)-(E146*0.5))&lt;0,0,ROUND((((0.5*D146-I146)*J146)-(E146*0.5)),0))</f>
        <v>0</v>
      </c>
      <c r="L146" s="14">
        <f>K146+H146</f>
        <v>0</v>
      </c>
    </row>
    <row r="147" spans="1:12" s="3" customFormat="1" x14ac:dyDescent="0.25">
      <c r="A147" s="12">
        <v>47001</v>
      </c>
      <c r="B147" s="12" t="s">
        <v>112</v>
      </c>
      <c r="C147" s="13">
        <v>427</v>
      </c>
      <c r="D147" s="14">
        <v>422911.16899999999</v>
      </c>
      <c r="E147" s="15">
        <v>0</v>
      </c>
      <c r="F147" s="15">
        <v>105205</v>
      </c>
      <c r="G147" s="18">
        <v>1</v>
      </c>
      <c r="H147" s="14">
        <f>IF((((0.5*D147-F147)*G147)-(E147*0.5))&lt;0,0,ROUND((((0.5*D147-F147)*G147)-(E147*0.5)),0))</f>
        <v>106251</v>
      </c>
      <c r="I147" s="14">
        <v>113288</v>
      </c>
      <c r="J147" s="18">
        <v>1</v>
      </c>
      <c r="K147" s="14">
        <f>IF((((0.5*D147-I147)*J147)-(E147*0.5))&lt;0,0,ROUND((((0.5*D147-I147)*J147)-(E147*0.5)),0))</f>
        <v>98168</v>
      </c>
      <c r="L147" s="14">
        <f>K147+H147</f>
        <v>204419</v>
      </c>
    </row>
    <row r="148" spans="1:12" s="3" customFormat="1" x14ac:dyDescent="0.25">
      <c r="A148" s="12">
        <v>12003</v>
      </c>
      <c r="B148" s="12" t="s">
        <v>38</v>
      </c>
      <c r="C148" s="13">
        <v>255</v>
      </c>
      <c r="D148" s="14">
        <v>240619.245</v>
      </c>
      <c r="E148" s="15">
        <v>77111.209999999992</v>
      </c>
      <c r="F148" s="15">
        <v>267421</v>
      </c>
      <c r="G148" s="18">
        <v>0.48</v>
      </c>
      <c r="H148" s="14">
        <f>IF((((0.5*D148-F148)*G148)-(E148*0.5))&lt;0,0,ROUND((((0.5*D148-F148)*G148)-(E148*0.5)),0))</f>
        <v>0</v>
      </c>
      <c r="I148" s="14">
        <v>289023</v>
      </c>
      <c r="J148" s="18">
        <v>0.53</v>
      </c>
      <c r="K148" s="14">
        <f>IF((((0.5*D148-I148)*J148)-(E148*0.5))&lt;0,0,ROUND((((0.5*D148-I148)*J148)-(E148*0.5)),0))</f>
        <v>0</v>
      </c>
      <c r="L148" s="14">
        <f>K148+H148</f>
        <v>0</v>
      </c>
    </row>
    <row r="149" spans="1:12" s="3" customFormat="1" x14ac:dyDescent="0.25">
      <c r="A149" s="12">
        <v>54007</v>
      </c>
      <c r="B149" s="12" t="s">
        <v>135</v>
      </c>
      <c r="C149" s="13">
        <v>239</v>
      </c>
      <c r="D149" s="14">
        <v>219280.413</v>
      </c>
      <c r="E149" s="15">
        <v>0</v>
      </c>
      <c r="F149" s="15">
        <v>140035</v>
      </c>
      <c r="G149" s="18">
        <v>1</v>
      </c>
      <c r="H149" s="14">
        <f>IF((((0.5*D149-F149)*G149)-(E149*0.5))&lt;0,0,ROUND((((0.5*D149-F149)*G149)-(E149*0.5)),0))</f>
        <v>0</v>
      </c>
      <c r="I149" s="14">
        <v>163485</v>
      </c>
      <c r="J149" s="18">
        <v>1</v>
      </c>
      <c r="K149" s="14">
        <f>IF((((0.5*D149-I149)*J149)-(E149*0.5))&lt;0,0,ROUND((((0.5*D149-I149)*J149)-(E149*0.5)),0))</f>
        <v>0</v>
      </c>
      <c r="L149" s="14">
        <f>K149+H149</f>
        <v>0</v>
      </c>
    </row>
    <row r="150" spans="1:12" s="3" customFormat="1" x14ac:dyDescent="0.25">
      <c r="A150" s="12">
        <v>59002</v>
      </c>
      <c r="B150" s="12" t="s">
        <v>144</v>
      </c>
      <c r="C150" s="13">
        <v>731</v>
      </c>
      <c r="D150" s="14">
        <v>714737.31700000004</v>
      </c>
      <c r="E150" s="15">
        <v>944277.03999999992</v>
      </c>
      <c r="F150" s="15">
        <v>520479</v>
      </c>
      <c r="G150" s="18">
        <v>0.81</v>
      </c>
      <c r="H150" s="14">
        <f>IF((((0.5*D150-F150)*G150)-(E150*0.5))&lt;0,0,ROUND((((0.5*D150-F150)*G150)-(E150*0.5)),0))</f>
        <v>0</v>
      </c>
      <c r="I150" s="14">
        <v>550345</v>
      </c>
      <c r="J150" s="18">
        <v>0.78</v>
      </c>
      <c r="K150" s="14">
        <f>IF((((0.5*D150-I150)*J150)-(E150*0.5))&lt;0,0,ROUND((((0.5*D150-I150)*J150)-(E150*0.5)),0))</f>
        <v>0</v>
      </c>
      <c r="L150" s="14">
        <f>K150+H150</f>
        <v>0</v>
      </c>
    </row>
    <row r="151" spans="1:12" s="3" customFormat="1" x14ac:dyDescent="0.25">
      <c r="A151" s="12">
        <v>2006</v>
      </c>
      <c r="B151" s="12" t="s">
        <v>16</v>
      </c>
      <c r="C151" s="13">
        <v>350</v>
      </c>
      <c r="D151" s="14">
        <v>472033.49</v>
      </c>
      <c r="E151" s="15">
        <v>497756.9375</v>
      </c>
      <c r="F151" s="15">
        <v>348360</v>
      </c>
      <c r="G151" s="18">
        <v>1</v>
      </c>
      <c r="H151" s="14">
        <f>IF((((0.5*D151-F151)*G151)-(E151*0.5))&lt;0,0,ROUND((((0.5*D151-F151)*G151)-(E151*0.5)),0))</f>
        <v>0</v>
      </c>
      <c r="I151" s="14">
        <v>368032</v>
      </c>
      <c r="J151" s="18">
        <v>1</v>
      </c>
      <c r="K151" s="14">
        <f>IF((((0.5*D151-I151)*J151)-(E151*0.5))&lt;0,0,ROUND((((0.5*D151-I151)*J151)-(E151*0.5)),0))</f>
        <v>0</v>
      </c>
      <c r="L151" s="14">
        <f>K151+H151</f>
        <v>0</v>
      </c>
    </row>
    <row r="152" spans="1:12" s="3" customFormat="1" x14ac:dyDescent="0.25">
      <c r="A152" s="12">
        <v>55004</v>
      </c>
      <c r="B152" s="12" t="s">
        <v>136</v>
      </c>
      <c r="C152" s="13">
        <v>250</v>
      </c>
      <c r="D152" s="14">
        <v>261794.44</v>
      </c>
      <c r="E152" s="15">
        <v>329301.95</v>
      </c>
      <c r="F152" s="15">
        <v>158850</v>
      </c>
      <c r="G152" s="18">
        <v>1</v>
      </c>
      <c r="H152" s="14">
        <f>IF((((0.5*D152-F152)*G152)-(E152*0.5))&lt;0,0,ROUND((((0.5*D152-F152)*G152)-(E152*0.5)),0))</f>
        <v>0</v>
      </c>
      <c r="I152" s="14">
        <v>175242</v>
      </c>
      <c r="J152" s="18">
        <v>1</v>
      </c>
      <c r="K152" s="14">
        <f>IF((((0.5*D152-I152)*J152)-(E152*0.5))&lt;0,0,ROUND((((0.5*D152-I152)*J152)-(E152*0.5)),0))</f>
        <v>0</v>
      </c>
      <c r="L152" s="14">
        <f>K152+H152</f>
        <v>0</v>
      </c>
    </row>
    <row r="153" spans="1:12" s="3" customFormat="1" x14ac:dyDescent="0.25">
      <c r="A153" s="12">
        <v>63003</v>
      </c>
      <c r="B153" s="12" t="s">
        <v>157</v>
      </c>
      <c r="C153" s="13">
        <v>3134.18</v>
      </c>
      <c r="D153" s="14">
        <v>3684645.1328599998</v>
      </c>
      <c r="E153" s="15">
        <v>491331.03249999997</v>
      </c>
      <c r="F153" s="15">
        <v>1035334</v>
      </c>
      <c r="G153" s="18">
        <v>1</v>
      </c>
      <c r="H153" s="14">
        <f>IF((((0.5*D153-F153)*G153)-(E153*0.5))&lt;0,0,ROUND((((0.5*D153-F153)*G153)-(E153*0.5)),0))</f>
        <v>561323</v>
      </c>
      <c r="I153" s="14">
        <v>1109950</v>
      </c>
      <c r="J153" s="18">
        <v>1</v>
      </c>
      <c r="K153" s="14">
        <f>IF((((0.5*D153-I153)*J153)-(E153*0.5))&lt;0,0,ROUND((((0.5*D153-I153)*J153)-(E153*0.5)),0))</f>
        <v>486707</v>
      </c>
      <c r="L153" s="14">
        <f>K153+H153</f>
        <v>1048030</v>
      </c>
    </row>
    <row r="154" spans="1:12" s="3" customFormat="1" ht="26.25" customHeight="1" x14ac:dyDescent="0.25">
      <c r="A154" s="12"/>
      <c r="B154" s="17"/>
      <c r="C154" s="13">
        <f>SUM(C5:C153)</f>
        <v>149010.95599999998</v>
      </c>
      <c r="D154" s="14">
        <f>SUM(D5:D153)</f>
        <v>174293341.199812</v>
      </c>
      <c r="E154" s="15">
        <f t="shared" ref="E154:F154" si="0">SUM(E5:E153)</f>
        <v>32989857.3125</v>
      </c>
      <c r="F154" s="15">
        <f t="shared" si="0"/>
        <v>67812768</v>
      </c>
      <c r="G154" s="18"/>
      <c r="H154" s="14">
        <f>SUM(H5:H153)</f>
        <v>31761773</v>
      </c>
      <c r="I154" s="14">
        <f>SUM(I5:I153)</f>
        <v>73047282</v>
      </c>
      <c r="J154" s="18"/>
      <c r="K154" s="14">
        <f>SUM(K5:K153)</f>
        <v>28378506</v>
      </c>
      <c r="L154" s="14">
        <f>SUM(L5:L153)</f>
        <v>60140279</v>
      </c>
    </row>
    <row r="155" spans="1:12" x14ac:dyDescent="0.25">
      <c r="B155" s="1" t="s">
        <v>163</v>
      </c>
    </row>
  </sheetData>
  <sortState xmlns:xlrd2="http://schemas.microsoft.com/office/spreadsheetml/2017/richdata2" ref="A5:L153">
    <sortCondition ref="B5:B153"/>
  </sortState>
  <pageMargins left="0.2" right="0.2" top="0.6" bottom="0.28999999999999998" header="0.17" footer="0.17"/>
  <pageSetup scale="96" fitToHeight="0" orientation="landscape" horizontalDpi="4294967292" r:id="rId1"/>
  <headerFooter alignWithMargins="0">
    <oddFooter>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SE</vt:lpstr>
      <vt:lpstr>'FY20 SE'!Print_Area</vt:lpstr>
      <vt:lpstr>'FY20 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2020-01-07T19:24:29Z</cp:lastPrinted>
  <dcterms:created xsi:type="dcterms:W3CDTF">2020-01-07T19:17:42Z</dcterms:created>
  <dcterms:modified xsi:type="dcterms:W3CDTF">2020-01-07T19:25:35Z</dcterms:modified>
</cp:coreProperties>
</file>