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10548" windowHeight="6036"/>
  </bookViews>
  <sheets>
    <sheet name="Sheet1" sheetId="1" r:id="rId1"/>
  </sheets>
  <definedNames>
    <definedName name="_xlnm.Print_Area" localSheetId="0">Sheet1!$A$2:$K$42</definedName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K23" i="1" l="1"/>
  <c r="K24" i="1"/>
  <c r="K27" i="1"/>
  <c r="K22" i="1"/>
  <c r="K9" i="1"/>
  <c r="E23" i="1" l="1"/>
  <c r="E24" i="1"/>
  <c r="E25" i="1"/>
  <c r="E26" i="1"/>
  <c r="E27" i="1"/>
  <c r="E22" i="1"/>
  <c r="C22" i="1"/>
</calcChain>
</file>

<file path=xl/sharedStrings.xml><?xml version="1.0" encoding="utf-8"?>
<sst xmlns="http://schemas.openxmlformats.org/spreadsheetml/2006/main" count="128" uniqueCount="108">
  <si>
    <t>Classification of Property</t>
  </si>
  <si>
    <t>General State Aid Formula</t>
  </si>
  <si>
    <t>Funds Expended</t>
  </si>
  <si>
    <t>Level 4 = autism</t>
  </si>
  <si>
    <t>Level 6 = prolonged assistance</t>
  </si>
  <si>
    <t>Agricultural</t>
  </si>
  <si>
    <t>Non-Ag Z</t>
  </si>
  <si>
    <t>Owner-Occupied</t>
  </si>
  <si>
    <t>Non-Agricultural &amp; Utilities</t>
  </si>
  <si>
    <t>Extraordinary Cost Fund:</t>
  </si>
  <si>
    <t>Funds Requested</t>
  </si>
  <si>
    <t># of Requests</t>
  </si>
  <si>
    <t>Total % Increase</t>
  </si>
  <si>
    <t>Inflation %</t>
  </si>
  <si>
    <t>One-Time Allocation</t>
  </si>
  <si>
    <t>One-Time Allocations</t>
  </si>
  <si>
    <t>FY2007</t>
  </si>
  <si>
    <t>2006 Payable in 2007</t>
  </si>
  <si>
    <t>est. $54.00</t>
  </si>
  <si>
    <t>2007 Payable in 2008</t>
  </si>
  <si>
    <t>FY2008</t>
  </si>
  <si>
    <t>School Year 2006-2007 (5.75%)</t>
  </si>
  <si>
    <t>Taxes Payable in 2007 = $1.20</t>
  </si>
  <si>
    <t>Taxes Payable in 2008 = $1.20</t>
  </si>
  <si>
    <t>est. $33.00</t>
  </si>
  <si>
    <t>2008 Payable in 2009</t>
  </si>
  <si>
    <t>FY2009</t>
  </si>
  <si>
    <t>Taxes Payable in 2009 = $1.20</t>
  </si>
  <si>
    <t>School Year 2007-2008 (5.75%)</t>
  </si>
  <si>
    <t>Level 2 = cognitive disability, emotionally disturbed</t>
  </si>
  <si>
    <t>Teacher Salary Enhancement</t>
  </si>
  <si>
    <t>Taxes Payable in 2010 = $1.20</t>
  </si>
  <si>
    <t>2009 Payable in 2010</t>
  </si>
  <si>
    <t>FY2010</t>
  </si>
  <si>
    <t>Local Tax Effort Special Education Aid:</t>
  </si>
  <si>
    <t>School Year 2008-2009 (5.75%)</t>
  </si>
  <si>
    <t>2010 Payable in 2011</t>
  </si>
  <si>
    <t>FY2011</t>
  </si>
  <si>
    <t>Taxes Payable in 2011 = $1.20</t>
  </si>
  <si>
    <t>District AYP Eligible Alloc/ADM</t>
  </si>
  <si>
    <t>Teacher Comp Asst. Program</t>
  </si>
  <si>
    <t>School Year 2009-2010 (5.75%)</t>
  </si>
  <si>
    <t>n/a</t>
  </si>
  <si>
    <t>2011 Payable in 2012</t>
  </si>
  <si>
    <t>FY2012</t>
  </si>
  <si>
    <t>Taxes Payable in 2012 = $1.20</t>
  </si>
  <si>
    <t>School Year 2010-2011 (5.75%)</t>
  </si>
  <si>
    <t>5.75% of Appropriation</t>
  </si>
  <si>
    <t>2012 Payable in 2013</t>
  </si>
  <si>
    <t>School Year 2011-2012 (5.75%)</t>
  </si>
  <si>
    <t>FY2013</t>
  </si>
  <si>
    <t>Taxes Payable in 2013 = $1.20</t>
  </si>
  <si>
    <t>10 Year History of General Fund Levies:</t>
  </si>
  <si>
    <t>2013 Payable in 2014</t>
  </si>
  <si>
    <t>FY2014</t>
  </si>
  <si>
    <t>School Year 2012-2013 (5.75%)</t>
  </si>
  <si>
    <t>10.04%   $4,525</t>
  </si>
  <si>
    <t xml:space="preserve"> </t>
  </si>
  <si>
    <t>Taxes Payable in 2014 = $1.352</t>
  </si>
  <si>
    <t>Level 3 = hearing loss, deafness, vision loss, deaf-blind, orthopedic imprmt, traumatic brain injury</t>
  </si>
  <si>
    <t>FY2009 (adj)</t>
  </si>
  <si>
    <t>Date of Student Count (last Friday of September)</t>
  </si>
  <si>
    <t>Sept. 24th</t>
  </si>
  <si>
    <t>Sept. 30th</t>
  </si>
  <si>
    <t>Sept. 28th</t>
  </si>
  <si>
    <t>Sept. 27th</t>
  </si>
  <si>
    <t>Sept. 25th</t>
  </si>
  <si>
    <t>Sept. 26th</t>
  </si>
  <si>
    <t>2014 Payable in 2015</t>
  </si>
  <si>
    <t>FY2015</t>
  </si>
  <si>
    <t>Appropriation</t>
  </si>
  <si>
    <t>School Year 2013-2014</t>
  </si>
  <si>
    <t>Expended</t>
  </si>
  <si>
    <t>Requested</t>
  </si>
  <si>
    <t>Taxes Payable in 2015 = $1.278</t>
  </si>
  <si>
    <t>Level 5 = multiple disability (2 or more disabilities from levels 2,3,4 not including deaf-blind)</t>
  </si>
  <si>
    <r>
      <t>Level</t>
    </r>
    <r>
      <rPr>
        <b/>
        <sz val="10"/>
        <color indexed="56"/>
        <rFont val="Gill Sans MT"/>
        <family val="2"/>
      </rPr>
      <t xml:space="preserve"> 1</t>
    </r>
    <r>
      <rPr>
        <sz val="10"/>
        <color indexed="56"/>
        <rFont val="Gill Sans MT"/>
        <family val="2"/>
      </rPr>
      <t xml:space="preserve"> Disability (% of ADM)</t>
    </r>
  </si>
  <si>
    <r>
      <t>Level</t>
    </r>
    <r>
      <rPr>
        <b/>
        <sz val="10"/>
        <color indexed="56"/>
        <rFont val="Gill Sans MT"/>
        <family val="2"/>
      </rPr>
      <t xml:space="preserve"> 2</t>
    </r>
    <r>
      <rPr>
        <sz val="10"/>
        <color indexed="56"/>
        <rFont val="Gill Sans MT"/>
        <family val="2"/>
      </rPr>
      <t xml:space="preserve"> Disability (child count)</t>
    </r>
  </si>
  <si>
    <r>
      <t>Level</t>
    </r>
    <r>
      <rPr>
        <b/>
        <sz val="10"/>
        <color indexed="56"/>
        <rFont val="Gill Sans MT"/>
        <family val="2"/>
      </rPr>
      <t xml:space="preserve"> 3</t>
    </r>
    <r>
      <rPr>
        <sz val="10"/>
        <color indexed="56"/>
        <rFont val="Gill Sans MT"/>
        <family val="2"/>
      </rPr>
      <t xml:space="preserve"> Disability (child count)</t>
    </r>
  </si>
  <si>
    <r>
      <t>Level</t>
    </r>
    <r>
      <rPr>
        <b/>
        <sz val="10"/>
        <color indexed="56"/>
        <rFont val="Gill Sans MT"/>
        <family val="2"/>
      </rPr>
      <t xml:space="preserve"> 4</t>
    </r>
    <r>
      <rPr>
        <sz val="10"/>
        <color indexed="56"/>
        <rFont val="Gill Sans MT"/>
        <family val="2"/>
      </rPr>
      <t xml:space="preserve"> Disability (child count)</t>
    </r>
  </si>
  <si>
    <r>
      <t xml:space="preserve">Level </t>
    </r>
    <r>
      <rPr>
        <b/>
        <sz val="10"/>
        <color indexed="56"/>
        <rFont val="Gill Sans MT"/>
        <family val="2"/>
      </rPr>
      <t>5</t>
    </r>
    <r>
      <rPr>
        <sz val="10"/>
        <color indexed="56"/>
        <rFont val="Gill Sans MT"/>
        <family val="2"/>
      </rPr>
      <t xml:space="preserve"> Disability (child count)</t>
    </r>
  </si>
  <si>
    <r>
      <t xml:space="preserve">Level </t>
    </r>
    <r>
      <rPr>
        <b/>
        <sz val="10"/>
        <color indexed="56"/>
        <rFont val="Gill Sans MT"/>
        <family val="2"/>
      </rPr>
      <t>6</t>
    </r>
    <r>
      <rPr>
        <sz val="10"/>
        <color indexed="56"/>
        <rFont val="Gill Sans MT"/>
        <family val="2"/>
      </rPr>
      <t xml:space="preserve"> Disability (child count) </t>
    </r>
  </si>
  <si>
    <t>State Aid Fall Enr. Student Count</t>
  </si>
  <si>
    <t>Fall 2006</t>
  </si>
  <si>
    <t>Fall 2007</t>
  </si>
  <si>
    <t>Fall 2008</t>
  </si>
  <si>
    <t>Fall 2009</t>
  </si>
  <si>
    <t>Fall 2010</t>
  </si>
  <si>
    <t>Fall 2011</t>
  </si>
  <si>
    <t>Fall 2012</t>
  </si>
  <si>
    <t>Fall 2013</t>
  </si>
  <si>
    <t>Fall 2014</t>
  </si>
  <si>
    <t>School Year 2014-2015</t>
  </si>
  <si>
    <t>2015 Payable in 2016</t>
  </si>
  <si>
    <t>FY2016</t>
  </si>
  <si>
    <t>Fall 2015</t>
  </si>
  <si>
    <t>New ECF Application Process:</t>
  </si>
  <si>
    <t>10 Year History of the General Aid Per Student Allocations:</t>
  </si>
  <si>
    <t>Special Education Aid Allocations:</t>
  </si>
  <si>
    <t>Taxes Payable in 2016 = $1.209</t>
  </si>
  <si>
    <r>
      <t>FY2013</t>
    </r>
    <r>
      <rPr>
        <sz val="11"/>
        <color theme="2"/>
        <rFont val="Gill Sans MT"/>
        <family val="2"/>
      </rPr>
      <t xml:space="preserve"> (adj)</t>
    </r>
  </si>
  <si>
    <t>Maximum Special Education Levies</t>
  </si>
  <si>
    <t>Taxes Payable 2013</t>
  </si>
  <si>
    <t>Taxes Payable 2014</t>
  </si>
  <si>
    <t>Taxes Payable 2015</t>
  </si>
  <si>
    <t>Taxes Payable 2016</t>
  </si>
  <si>
    <t>Funding Levels:</t>
  </si>
  <si>
    <t>Level 1 = mild disability (speech/lang, other health impaired, specific learning disability, PK) 10.04% of ADM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</si>
</sst>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&quot;$&quot;#,##0"/>
    <numFmt numFmtId="165" formatCode="#,##0.000_);\(#,##0.000\)"/>
    <numFmt numFmtId="166" formatCode="&quot;$&quot;#,##0.000_);\(&quot;$&quot;#,##0.000\)"/>
    <numFmt numFmtId="167" formatCode="&quot;$&quot;#,##0.000_);[Red]\(&quot;$&quot;#,##0.000\)"/>
  </numFmts>
  <fonts count="18" x14ac:knownFonts="1">
    <font>
      <sz val="10"/>
      <name val="Comic Sans MS"/>
    </font>
    <font>
      <sz val="8"/>
      <name val="Comic Sans MS"/>
      <family val="4"/>
    </font>
    <font>
      <sz val="11"/>
      <color rgb="FF002060"/>
      <name val="Gill Sans MT"/>
      <family val="2"/>
    </font>
    <font>
      <sz val="9"/>
      <color rgb="FF002060"/>
      <name val="Gill Sans MT"/>
      <family val="2"/>
    </font>
    <font>
      <sz val="8"/>
      <color rgb="FF002060"/>
      <name val="Gill Sans MT"/>
      <family val="2"/>
    </font>
    <font>
      <b/>
      <sz val="10"/>
      <color rgb="FF002060"/>
      <name val="Gill Sans MT"/>
      <family val="2"/>
    </font>
    <font>
      <sz val="10"/>
      <color theme="0"/>
      <name val="Gill Sans MT"/>
      <family val="2"/>
    </font>
    <font>
      <sz val="10"/>
      <color rgb="FF002060"/>
      <name val="Gill Sans MT"/>
      <family val="2"/>
    </font>
    <font>
      <u/>
      <sz val="10"/>
      <color rgb="FF002060"/>
      <name val="Gill Sans MT"/>
      <family val="2"/>
    </font>
    <font>
      <sz val="10"/>
      <color indexed="56"/>
      <name val="Gill Sans MT"/>
      <family val="2"/>
    </font>
    <font>
      <b/>
      <sz val="10"/>
      <color indexed="56"/>
      <name val="Gill Sans MT"/>
      <family val="2"/>
    </font>
    <font>
      <sz val="10"/>
      <color theme="2"/>
      <name val="Gill Sans MT"/>
      <family val="2"/>
    </font>
    <font>
      <u/>
      <sz val="10"/>
      <color theme="0"/>
      <name val="Gill Sans MT"/>
      <family val="2"/>
    </font>
    <font>
      <b/>
      <sz val="12"/>
      <color rgb="FF002060"/>
      <name val="Gill Sans MT"/>
      <family val="2"/>
    </font>
    <font>
      <sz val="10"/>
      <color rgb="FFC00000"/>
      <name val="Gill Sans MT"/>
      <family val="2"/>
    </font>
    <font>
      <sz val="11"/>
      <color theme="0"/>
      <name val="Gill Sans MT"/>
      <family val="2"/>
    </font>
    <font>
      <u/>
      <sz val="11"/>
      <color theme="2"/>
      <name val="Gill Sans MT"/>
      <family val="2"/>
    </font>
    <font>
      <sz val="11"/>
      <color theme="2"/>
      <name val="Gill Sans MT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Fill="1"/>
    <xf numFmtId="0" fontId="3" fillId="0" borderId="0" xfId="0" applyFont="1" applyBorder="1"/>
    <xf numFmtId="0" fontId="3" fillId="0" borderId="0" xfId="0" applyFont="1" applyFill="1" applyBorder="1"/>
    <xf numFmtId="6" fontId="3" fillId="0" borderId="0" xfId="0" applyNumberFormat="1" applyFont="1" applyBorder="1" applyAlignment="1"/>
    <xf numFmtId="164" fontId="3" fillId="0" borderId="0" xfId="0" applyNumberFormat="1" applyFont="1" applyBorder="1" applyAlignment="1"/>
    <xf numFmtId="6" fontId="3" fillId="0" borderId="0" xfId="0" applyNumberFormat="1" applyFont="1" applyFill="1" applyBorder="1" applyAlignment="1"/>
    <xf numFmtId="7" fontId="4" fillId="0" borderId="0" xfId="0" applyNumberFormat="1" applyFont="1" applyBorder="1"/>
    <xf numFmtId="0" fontId="6" fillId="4" borderId="2" xfId="0" applyFont="1" applyFill="1" applyBorder="1"/>
    <xf numFmtId="0" fontId="6" fillId="4" borderId="2" xfId="0" applyFont="1" applyFill="1" applyBorder="1" applyAlignment="1">
      <alignment horizontal="center" wrapText="1"/>
    </xf>
    <xf numFmtId="0" fontId="7" fillId="0" borderId="1" xfId="0" applyFont="1" applyBorder="1"/>
    <xf numFmtId="7" fontId="7" fillId="0" borderId="1" xfId="0" applyNumberFormat="1" applyFont="1" applyFill="1" applyBorder="1"/>
    <xf numFmtId="166" fontId="7" fillId="0" borderId="1" xfId="0" applyNumberFormat="1" applyFont="1" applyFill="1" applyBorder="1"/>
    <xf numFmtId="0" fontId="7" fillId="2" borderId="2" xfId="0" applyFont="1" applyFill="1" applyBorder="1"/>
    <xf numFmtId="7" fontId="7" fillId="0" borderId="1" xfId="0" applyNumberFormat="1" applyFont="1" applyFill="1" applyBorder="1" applyAlignment="1">
      <alignment horizontal="center"/>
    </xf>
    <xf numFmtId="10" fontId="7" fillId="0" borderId="1" xfId="0" applyNumberFormat="1" applyFont="1" applyFill="1" applyBorder="1" applyAlignment="1">
      <alignment horizontal="center"/>
    </xf>
    <xf numFmtId="10" fontId="7" fillId="0" borderId="1" xfId="0" applyNumberFormat="1" applyFont="1" applyFill="1" applyBorder="1" applyAlignment="1">
      <alignment horizontal="right"/>
    </xf>
    <xf numFmtId="10" fontId="7" fillId="0" borderId="1" xfId="0" applyNumberFormat="1" applyFont="1" applyFill="1" applyBorder="1"/>
    <xf numFmtId="8" fontId="7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/>
    <xf numFmtId="0" fontId="7" fillId="0" borderId="1" xfId="0" applyFont="1" applyFill="1" applyBorder="1" applyAlignment="1">
      <alignment horizontal="center"/>
    </xf>
    <xf numFmtId="7" fontId="7" fillId="0" borderId="1" xfId="0" applyNumberFormat="1" applyFont="1" applyFill="1" applyBorder="1" applyAlignment="1">
      <alignment horizontal="right"/>
    </xf>
    <xf numFmtId="165" fontId="7" fillId="0" borderId="1" xfId="0" applyNumberFormat="1" applyFont="1" applyFill="1" applyBorder="1" applyAlignment="1">
      <alignment horizontal="right"/>
    </xf>
    <xf numFmtId="166" fontId="7" fillId="0" borderId="1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Fill="1" applyBorder="1"/>
    <xf numFmtId="0" fontId="5" fillId="0" borderId="3" xfId="0" applyFont="1" applyFill="1" applyBorder="1" applyAlignment="1">
      <alignment horizontal="left" wrapText="1"/>
    </xf>
    <xf numFmtId="0" fontId="7" fillId="0" borderId="3" xfId="0" applyFont="1" applyBorder="1" applyAlignment="1"/>
    <xf numFmtId="164" fontId="7" fillId="0" borderId="1" xfId="0" applyNumberFormat="1" applyFont="1" applyFill="1" applyBorder="1"/>
    <xf numFmtId="5" fontId="7" fillId="0" borderId="1" xfId="0" applyNumberFormat="1" applyFont="1" applyFill="1" applyBorder="1"/>
    <xf numFmtId="7" fontId="7" fillId="0" borderId="0" xfId="0" applyNumberFormat="1" applyFont="1"/>
    <xf numFmtId="0" fontId="7" fillId="0" borderId="0" xfId="0" applyFont="1" applyFill="1"/>
    <xf numFmtId="0" fontId="5" fillId="0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7" fontId="8" fillId="3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/>
    <xf numFmtId="6" fontId="7" fillId="0" borderId="1" xfId="0" applyNumberFormat="1" applyFont="1" applyFill="1" applyBorder="1" applyAlignment="1">
      <alignment horizontal="right"/>
    </xf>
    <xf numFmtId="164" fontId="7" fillId="0" borderId="1" xfId="0" applyNumberFormat="1" applyFont="1" applyBorder="1" applyAlignment="1"/>
    <xf numFmtId="0" fontId="7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6" fontId="7" fillId="0" borderId="1" xfId="0" applyNumberFormat="1" applyFont="1" applyFill="1" applyBorder="1" applyAlignment="1"/>
    <xf numFmtId="0" fontId="7" fillId="0" borderId="1" xfId="0" applyFont="1" applyFill="1" applyBorder="1" applyAlignment="1"/>
    <xf numFmtId="0" fontId="7" fillId="0" borderId="9" xfId="0" applyFont="1" applyFill="1" applyBorder="1"/>
    <xf numFmtId="0" fontId="7" fillId="0" borderId="3" xfId="0" applyFont="1" applyBorder="1"/>
    <xf numFmtId="0" fontId="7" fillId="0" borderId="4" xfId="0" applyFont="1" applyBorder="1"/>
    <xf numFmtId="4" fontId="7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/>
    <xf numFmtId="7" fontId="11" fillId="6" borderId="1" xfId="0" applyNumberFormat="1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5" fontId="7" fillId="9" borderId="1" xfId="0" applyNumberFormat="1" applyFont="1" applyFill="1" applyBorder="1" applyAlignment="1">
      <alignment horizontal="right"/>
    </xf>
    <xf numFmtId="5" fontId="7" fillId="9" borderId="1" xfId="0" applyNumberFormat="1" applyFont="1" applyFill="1" applyBorder="1"/>
    <xf numFmtId="0" fontId="7" fillId="0" borderId="7" xfId="0" applyFont="1" applyBorder="1"/>
    <xf numFmtId="0" fontId="7" fillId="0" borderId="8" xfId="0" applyFont="1" applyBorder="1"/>
    <xf numFmtId="0" fontId="3" fillId="0" borderId="4" xfId="0" applyFont="1" applyBorder="1"/>
    <xf numFmtId="0" fontId="3" fillId="0" borderId="4" xfId="0" applyFont="1" applyFill="1" applyBorder="1"/>
    <xf numFmtId="7" fontId="7" fillId="0" borderId="5" xfId="0" applyNumberFormat="1" applyFont="1" applyBorder="1"/>
    <xf numFmtId="10" fontId="14" fillId="0" borderId="1" xfId="0" applyNumberFormat="1" applyFont="1" applyFill="1" applyBorder="1" applyAlignment="1">
      <alignment horizontal="center"/>
    </xf>
    <xf numFmtId="0" fontId="7" fillId="0" borderId="3" xfId="0" applyFont="1" applyFill="1" applyBorder="1" applyAlignment="1"/>
    <xf numFmtId="165" fontId="3" fillId="0" borderId="0" xfId="0" applyNumberFormat="1" applyFont="1"/>
    <xf numFmtId="0" fontId="16" fillId="8" borderId="1" xfId="0" applyFont="1" applyFill="1" applyBorder="1" applyAlignment="1">
      <alignment horizontal="center" wrapText="1"/>
    </xf>
    <xf numFmtId="0" fontId="7" fillId="0" borderId="4" xfId="0" applyFont="1" applyFill="1" applyBorder="1"/>
    <xf numFmtId="7" fontId="7" fillId="0" borderId="4" xfId="0" applyNumberFormat="1" applyFont="1" applyBorder="1"/>
    <xf numFmtId="0" fontId="3" fillId="0" borderId="6" xfId="0" applyFont="1" applyFill="1" applyBorder="1"/>
    <xf numFmtId="7" fontId="4" fillId="0" borderId="6" xfId="0" applyNumberFormat="1" applyFont="1" applyBorder="1"/>
    <xf numFmtId="0" fontId="7" fillId="0" borderId="4" xfId="0" applyFont="1" applyFill="1" applyBorder="1" applyAlignment="1"/>
    <xf numFmtId="167" fontId="3" fillId="0" borderId="1" xfId="0" applyNumberFormat="1" applyFont="1" applyBorder="1"/>
    <xf numFmtId="0" fontId="3" fillId="0" borderId="1" xfId="0" applyFont="1" applyBorder="1"/>
    <xf numFmtId="0" fontId="7" fillId="0" borderId="13" xfId="0" applyFont="1" applyBorder="1"/>
    <xf numFmtId="0" fontId="3" fillId="0" borderId="13" xfId="0" applyFont="1" applyBorder="1"/>
    <xf numFmtId="0" fontId="6" fillId="10" borderId="12" xfId="0" applyFont="1" applyFill="1" applyBorder="1" applyAlignment="1">
      <alignment horizontal="left"/>
    </xf>
    <xf numFmtId="0" fontId="6" fillId="10" borderId="0" xfId="0" applyFont="1" applyFill="1" applyBorder="1" applyAlignment="1">
      <alignment horizontal="left"/>
    </xf>
    <xf numFmtId="0" fontId="15" fillId="10" borderId="12" xfId="0" applyFont="1" applyFill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5" fillId="8" borderId="7" xfId="0" applyFont="1" applyFill="1" applyBorder="1" applyAlignment="1">
      <alignment horizontal="center"/>
    </xf>
    <xf numFmtId="0" fontId="15" fillId="8" borderId="8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5" fillId="1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abSelected="1" workbookViewId="0">
      <selection activeCell="K20" sqref="K20"/>
    </sheetView>
  </sheetViews>
  <sheetFormatPr defaultColWidth="9" defaultRowHeight="13.8" x14ac:dyDescent="0.35"/>
  <cols>
    <col min="1" max="1" width="25.19921875" style="2" customWidth="1"/>
    <col min="2" max="5" width="11.8984375" style="2" customWidth="1"/>
    <col min="6" max="6" width="13.8984375" style="2" customWidth="1"/>
    <col min="7" max="7" width="11.09765625" style="2" customWidth="1"/>
    <col min="8" max="8" width="14.19921875" style="2" customWidth="1"/>
    <col min="9" max="9" width="11.59765625" style="2" customWidth="1"/>
    <col min="10" max="10" width="14.3984375" style="3" customWidth="1"/>
    <col min="11" max="11" width="15.19921875" style="3" customWidth="1"/>
    <col min="12" max="12" width="12.09765625" style="3" customWidth="1"/>
    <col min="13" max="13" width="9.5" style="3" customWidth="1"/>
    <col min="14" max="14" width="9.8984375" style="3" customWidth="1"/>
    <col min="15" max="16" width="9.5" style="3" customWidth="1"/>
    <col min="17" max="17" width="10.59765625" style="3" bestFit="1" customWidth="1"/>
    <col min="18" max="16384" width="9" style="2"/>
  </cols>
  <sheetData>
    <row r="1" spans="1:17" ht="28.5" customHeight="1" x14ac:dyDescent="0.5">
      <c r="A1" s="79" t="s">
        <v>52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1"/>
      <c r="M1" s="1"/>
      <c r="N1" s="1"/>
      <c r="O1" s="1"/>
      <c r="P1" s="1"/>
      <c r="Q1" s="1"/>
    </row>
    <row r="2" spans="1:17" ht="33.6" x14ac:dyDescent="0.45">
      <c r="A2" s="10" t="s">
        <v>0</v>
      </c>
      <c r="B2" s="11" t="s">
        <v>17</v>
      </c>
      <c r="C2" s="11" t="s">
        <v>19</v>
      </c>
      <c r="D2" s="11" t="s">
        <v>25</v>
      </c>
      <c r="E2" s="11" t="s">
        <v>32</v>
      </c>
      <c r="F2" s="11" t="s">
        <v>36</v>
      </c>
      <c r="G2" s="11" t="s">
        <v>43</v>
      </c>
      <c r="H2" s="11" t="s">
        <v>48</v>
      </c>
      <c r="I2" s="11" t="s">
        <v>53</v>
      </c>
      <c r="J2" s="11" t="s">
        <v>68</v>
      </c>
      <c r="K2" s="11" t="s">
        <v>93</v>
      </c>
      <c r="L2" s="2"/>
      <c r="M2" s="2"/>
      <c r="N2" s="2"/>
      <c r="O2" s="2"/>
      <c r="P2" s="2"/>
      <c r="Q2" s="2"/>
    </row>
    <row r="3" spans="1:17" ht="16.8" x14ac:dyDescent="0.45">
      <c r="A3" s="12" t="s">
        <v>5</v>
      </c>
      <c r="B3" s="13">
        <v>3.03</v>
      </c>
      <c r="C3" s="13">
        <v>2.71</v>
      </c>
      <c r="D3" s="13">
        <v>2.61</v>
      </c>
      <c r="E3" s="14">
        <v>2.573</v>
      </c>
      <c r="F3" s="14">
        <v>2.5539999999999998</v>
      </c>
      <c r="G3" s="14">
        <v>2.3879999999999999</v>
      </c>
      <c r="H3" s="14">
        <v>2.3220000000000001</v>
      </c>
      <c r="I3" s="14">
        <v>2.09</v>
      </c>
      <c r="J3" s="14">
        <v>1.782</v>
      </c>
      <c r="K3" s="14">
        <v>1.5680000000000001</v>
      </c>
      <c r="L3" s="2"/>
      <c r="M3" s="2"/>
      <c r="N3" s="2"/>
      <c r="O3" s="2"/>
      <c r="P3" s="2"/>
      <c r="Q3" s="2"/>
    </row>
    <row r="4" spans="1:17" ht="16.8" x14ac:dyDescent="0.45">
      <c r="A4" s="12" t="s">
        <v>6</v>
      </c>
      <c r="B4" s="13">
        <v>4.03</v>
      </c>
      <c r="C4" s="13">
        <v>3.71</v>
      </c>
      <c r="D4" s="13">
        <v>3.61</v>
      </c>
      <c r="E4" s="14">
        <v>3.573</v>
      </c>
      <c r="F4" s="25" t="s">
        <v>42</v>
      </c>
      <c r="G4" s="25" t="s">
        <v>42</v>
      </c>
      <c r="H4" s="25" t="s">
        <v>42</v>
      </c>
      <c r="I4" s="25" t="s">
        <v>42</v>
      </c>
      <c r="J4" s="25" t="s">
        <v>42</v>
      </c>
      <c r="K4" s="25" t="s">
        <v>42</v>
      </c>
      <c r="L4" s="2"/>
      <c r="M4" s="2"/>
      <c r="N4" s="2"/>
      <c r="O4" s="2"/>
      <c r="P4" s="2"/>
      <c r="Q4" s="2"/>
    </row>
    <row r="5" spans="1:17" ht="16.8" x14ac:dyDescent="0.45">
      <c r="A5" s="12" t="s">
        <v>7</v>
      </c>
      <c r="B5" s="13">
        <v>4.76</v>
      </c>
      <c r="C5" s="13">
        <v>4.26</v>
      </c>
      <c r="D5" s="13">
        <v>4.0999999999999996</v>
      </c>
      <c r="E5" s="14">
        <v>4.0419999999999998</v>
      </c>
      <c r="F5" s="14">
        <v>3.9649999999999999</v>
      </c>
      <c r="G5" s="14">
        <v>3.9649999999999999</v>
      </c>
      <c r="H5" s="14">
        <v>4.0289999999999999</v>
      </c>
      <c r="I5" s="14">
        <v>4.2960000000000003</v>
      </c>
      <c r="J5" s="14">
        <v>4.2519999999999998</v>
      </c>
      <c r="K5" s="14">
        <v>4.0750000000000002</v>
      </c>
      <c r="L5" s="2"/>
      <c r="M5" s="2"/>
      <c r="N5" s="2"/>
      <c r="O5" s="2"/>
      <c r="P5" s="2"/>
      <c r="Q5" s="2"/>
    </row>
    <row r="6" spans="1:17" ht="16.8" x14ac:dyDescent="0.45">
      <c r="A6" s="12" t="s">
        <v>8</v>
      </c>
      <c r="B6" s="13">
        <v>10.19</v>
      </c>
      <c r="C6" s="13">
        <v>9.11</v>
      </c>
      <c r="D6" s="13">
        <v>8.7799999999999994</v>
      </c>
      <c r="E6" s="14">
        <v>8.6560000000000006</v>
      </c>
      <c r="F6" s="14">
        <v>8.4909999999999997</v>
      </c>
      <c r="G6" s="14">
        <v>8.4909999999999997</v>
      </c>
      <c r="H6" s="14">
        <v>8.6280000000000001</v>
      </c>
      <c r="I6" s="14">
        <v>9.1999999999999993</v>
      </c>
      <c r="J6" s="14">
        <v>9.1059999999999999</v>
      </c>
      <c r="K6" s="14">
        <v>8.7270000000000003</v>
      </c>
      <c r="L6" s="2"/>
      <c r="M6" s="2"/>
      <c r="N6" s="2"/>
      <c r="O6" s="2"/>
      <c r="P6" s="2"/>
      <c r="Q6" s="2"/>
    </row>
    <row r="7" spans="1:17" ht="26.25" customHeight="1" x14ac:dyDescent="0.5">
      <c r="A7" s="79" t="s">
        <v>97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2"/>
      <c r="M7" s="2"/>
      <c r="N7" s="2"/>
      <c r="O7" s="2"/>
      <c r="P7" s="2"/>
      <c r="Q7" s="2"/>
    </row>
    <row r="8" spans="1:17" ht="16.8" x14ac:dyDescent="0.45">
      <c r="A8" s="15"/>
      <c r="B8" s="51" t="s">
        <v>16</v>
      </c>
      <c r="C8" s="51" t="s">
        <v>20</v>
      </c>
      <c r="D8" s="51" t="s">
        <v>26</v>
      </c>
      <c r="E8" s="51" t="s">
        <v>33</v>
      </c>
      <c r="F8" s="51" t="s">
        <v>37</v>
      </c>
      <c r="G8" s="51" t="s">
        <v>44</v>
      </c>
      <c r="H8" s="51" t="s">
        <v>50</v>
      </c>
      <c r="I8" s="51" t="s">
        <v>54</v>
      </c>
      <c r="J8" s="51" t="s">
        <v>69</v>
      </c>
      <c r="K8" s="51" t="s">
        <v>94</v>
      </c>
      <c r="L8" s="2"/>
      <c r="M8" s="2"/>
      <c r="N8" s="2"/>
      <c r="O8" s="2"/>
      <c r="P8" s="2"/>
      <c r="Q8" s="2"/>
    </row>
    <row r="9" spans="1:17" ht="16.8" x14ac:dyDescent="0.45">
      <c r="A9" s="12" t="s">
        <v>1</v>
      </c>
      <c r="B9" s="16">
        <v>4364.8500000000004</v>
      </c>
      <c r="C9" s="16">
        <v>4528.8</v>
      </c>
      <c r="D9" s="16">
        <v>4642.0200000000004</v>
      </c>
      <c r="E9" s="16">
        <v>4804.6000000000004</v>
      </c>
      <c r="F9" s="16">
        <v>4804.6000000000004</v>
      </c>
      <c r="G9" s="16">
        <v>4389.95</v>
      </c>
      <c r="H9" s="13">
        <v>4490.92</v>
      </c>
      <c r="I9" s="13">
        <v>4625.6476000000002</v>
      </c>
      <c r="J9" s="13">
        <v>4781.1400000000003</v>
      </c>
      <c r="K9" s="13">
        <f>J9*1.02</f>
        <v>4876.7628000000004</v>
      </c>
      <c r="L9" s="61"/>
      <c r="M9" s="2"/>
      <c r="N9" s="2"/>
      <c r="O9" s="2"/>
      <c r="P9" s="2"/>
      <c r="Q9" s="2"/>
    </row>
    <row r="10" spans="1:17" ht="16.8" x14ac:dyDescent="0.45">
      <c r="A10" s="12" t="s">
        <v>12</v>
      </c>
      <c r="B10" s="17">
        <v>0.03</v>
      </c>
      <c r="C10" s="17">
        <v>3.7600000000000001E-2</v>
      </c>
      <c r="D10" s="17">
        <v>2.5000000000000001E-2</v>
      </c>
      <c r="E10" s="17">
        <v>0.03</v>
      </c>
      <c r="F10" s="17">
        <v>0</v>
      </c>
      <c r="G10" s="59">
        <v>-8.5999999999999993E-2</v>
      </c>
      <c r="H10" s="18">
        <v>2.3E-2</v>
      </c>
      <c r="I10" s="18">
        <v>0.03</v>
      </c>
      <c r="J10" s="18">
        <v>3.3599999999999998E-2</v>
      </c>
      <c r="K10" s="18">
        <v>0.02</v>
      </c>
      <c r="L10" s="61"/>
      <c r="M10" s="2"/>
      <c r="N10" s="2"/>
      <c r="O10" s="2"/>
      <c r="P10" s="2"/>
      <c r="Q10" s="2"/>
    </row>
    <row r="11" spans="1:17" ht="16.8" x14ac:dyDescent="0.45">
      <c r="A11" s="12" t="s">
        <v>13</v>
      </c>
      <c r="B11" s="17">
        <v>0.03</v>
      </c>
      <c r="C11" s="17">
        <v>0.03</v>
      </c>
      <c r="D11" s="17">
        <v>2.5000000000000001E-2</v>
      </c>
      <c r="E11" s="17">
        <v>0.03</v>
      </c>
      <c r="F11" s="17">
        <v>1.2E-2</v>
      </c>
      <c r="G11" s="17">
        <v>1.2E-2</v>
      </c>
      <c r="H11" s="19">
        <v>2.3E-2</v>
      </c>
      <c r="I11" s="19">
        <v>0.03</v>
      </c>
      <c r="J11" s="19">
        <v>1.6E-2</v>
      </c>
      <c r="K11" s="19">
        <v>1.4999999999999999E-2</v>
      </c>
      <c r="L11" s="61"/>
      <c r="M11" s="2"/>
      <c r="N11" s="2"/>
      <c r="O11" s="2"/>
      <c r="P11" s="2"/>
      <c r="Q11" s="2"/>
    </row>
    <row r="12" spans="1:17" ht="16.8" x14ac:dyDescent="0.45">
      <c r="A12" s="12" t="s">
        <v>30</v>
      </c>
      <c r="B12" s="17"/>
      <c r="C12" s="17"/>
      <c r="D12" s="20">
        <v>22.64</v>
      </c>
      <c r="E12" s="20"/>
      <c r="F12" s="20"/>
      <c r="G12" s="20"/>
      <c r="H12" s="21"/>
      <c r="I12" s="21"/>
      <c r="J12" s="13" t="s">
        <v>57</v>
      </c>
      <c r="K12" s="13"/>
      <c r="L12" s="61"/>
      <c r="M12" s="2"/>
      <c r="N12" s="2"/>
      <c r="O12" s="2"/>
      <c r="P12" s="2"/>
      <c r="Q12" s="2"/>
    </row>
    <row r="13" spans="1:17" ht="16.8" x14ac:dyDescent="0.45">
      <c r="A13" s="12" t="s">
        <v>15</v>
      </c>
      <c r="B13" s="22"/>
      <c r="C13" s="22"/>
      <c r="D13" s="22"/>
      <c r="E13" s="22"/>
      <c r="F13" s="22"/>
      <c r="G13" s="20">
        <v>97.64</v>
      </c>
      <c r="H13" s="23">
        <v>30.96</v>
      </c>
      <c r="I13" s="16" t="s">
        <v>57</v>
      </c>
      <c r="J13" s="16"/>
      <c r="K13" s="16"/>
      <c r="L13" s="61"/>
      <c r="M13" s="2"/>
      <c r="N13" s="2"/>
      <c r="O13" s="2"/>
      <c r="P13" s="2"/>
      <c r="Q13" s="2"/>
    </row>
    <row r="14" spans="1:17" ht="16.8" x14ac:dyDescent="0.45">
      <c r="A14" s="12" t="s">
        <v>14</v>
      </c>
      <c r="B14" s="22"/>
      <c r="C14" s="22"/>
      <c r="D14" s="22"/>
      <c r="E14" s="22"/>
      <c r="F14" s="22"/>
      <c r="G14" s="20">
        <v>69.42</v>
      </c>
      <c r="H14" s="23">
        <v>45.84</v>
      </c>
      <c r="I14" s="24"/>
      <c r="J14" s="24"/>
      <c r="K14" s="24"/>
      <c r="L14" s="61"/>
      <c r="M14" s="2"/>
      <c r="N14" s="2"/>
      <c r="O14" s="2"/>
      <c r="P14" s="2"/>
      <c r="Q14" s="2"/>
    </row>
    <row r="15" spans="1:17" ht="16.8" x14ac:dyDescent="0.45">
      <c r="A15" s="12" t="s">
        <v>40</v>
      </c>
      <c r="B15" s="22"/>
      <c r="C15" s="22" t="s">
        <v>24</v>
      </c>
      <c r="D15" s="22" t="s">
        <v>24</v>
      </c>
      <c r="E15" s="22"/>
      <c r="F15" s="22"/>
      <c r="G15" s="22"/>
      <c r="H15" s="21"/>
      <c r="I15" s="21"/>
      <c r="J15" s="21"/>
      <c r="K15" s="21"/>
      <c r="L15" s="61"/>
      <c r="M15" s="2"/>
      <c r="N15" s="2"/>
      <c r="O15" s="2"/>
      <c r="P15" s="2"/>
      <c r="Q15" s="2"/>
    </row>
    <row r="16" spans="1:17" ht="16.8" x14ac:dyDescent="0.45">
      <c r="A16" s="12" t="s">
        <v>39</v>
      </c>
      <c r="B16" s="22" t="s">
        <v>18</v>
      </c>
      <c r="C16" s="22"/>
      <c r="D16" s="22"/>
      <c r="E16" s="22"/>
      <c r="F16" s="22"/>
      <c r="G16" s="22"/>
      <c r="H16" s="21"/>
      <c r="I16" s="21"/>
      <c r="J16" s="21"/>
      <c r="K16" s="21"/>
      <c r="L16" s="61"/>
      <c r="M16" s="2"/>
      <c r="N16" s="2"/>
      <c r="O16" s="2"/>
      <c r="P16" s="2"/>
      <c r="Q16" s="2"/>
    </row>
    <row r="17" spans="1:17" ht="16.8" x14ac:dyDescent="0.45">
      <c r="A17" s="12"/>
      <c r="B17" s="50" t="s">
        <v>83</v>
      </c>
      <c r="C17" s="50" t="s">
        <v>84</v>
      </c>
      <c r="D17" s="50" t="s">
        <v>85</v>
      </c>
      <c r="E17" s="50" t="s">
        <v>86</v>
      </c>
      <c r="F17" s="50" t="s">
        <v>87</v>
      </c>
      <c r="G17" s="50" t="s">
        <v>88</v>
      </c>
      <c r="H17" s="50" t="s">
        <v>89</v>
      </c>
      <c r="I17" s="50" t="s">
        <v>90</v>
      </c>
      <c r="J17" s="50" t="s">
        <v>91</v>
      </c>
      <c r="K17" s="50" t="s">
        <v>95</v>
      </c>
      <c r="L17" s="61"/>
      <c r="M17" s="2"/>
      <c r="N17" s="2"/>
      <c r="O17" s="2"/>
      <c r="P17" s="2"/>
      <c r="Q17" s="2"/>
    </row>
    <row r="18" spans="1:17" ht="16.8" x14ac:dyDescent="0.45">
      <c r="A18" s="12" t="s">
        <v>61</v>
      </c>
      <c r="B18" s="13"/>
      <c r="C18" s="16" t="s">
        <v>64</v>
      </c>
      <c r="D18" s="16" t="s">
        <v>67</v>
      </c>
      <c r="E18" s="25" t="s">
        <v>66</v>
      </c>
      <c r="F18" s="25" t="s">
        <v>62</v>
      </c>
      <c r="G18" s="25" t="s">
        <v>63</v>
      </c>
      <c r="H18" s="25" t="s">
        <v>64</v>
      </c>
      <c r="I18" s="25" t="s">
        <v>65</v>
      </c>
      <c r="J18" s="25" t="s">
        <v>67</v>
      </c>
      <c r="K18" s="25" t="s">
        <v>66</v>
      </c>
      <c r="L18" s="61"/>
      <c r="M18" s="2"/>
      <c r="N18" s="2"/>
      <c r="O18" s="2"/>
      <c r="P18" s="2"/>
      <c r="Q18" s="2"/>
    </row>
    <row r="19" spans="1:17" ht="16.8" x14ac:dyDescent="0.45">
      <c r="A19" s="12" t="s">
        <v>82</v>
      </c>
      <c r="B19" s="48">
        <v>121960.41</v>
      </c>
      <c r="C19" s="48">
        <v>121338.31</v>
      </c>
      <c r="D19" s="48">
        <v>121553.04</v>
      </c>
      <c r="E19" s="48">
        <v>122779.49</v>
      </c>
      <c r="F19" s="48">
        <v>123924.56</v>
      </c>
      <c r="G19" s="48">
        <v>125151.92</v>
      </c>
      <c r="H19" s="49">
        <v>127168.88</v>
      </c>
      <c r="I19" s="49">
        <v>128746.4</v>
      </c>
      <c r="J19" s="49">
        <v>130052.49</v>
      </c>
      <c r="K19" s="49">
        <v>131222.81</v>
      </c>
      <c r="L19" s="61"/>
      <c r="M19" s="2"/>
      <c r="N19" s="2"/>
      <c r="O19" s="2"/>
      <c r="P19" s="2"/>
      <c r="Q19" s="2"/>
    </row>
    <row r="20" spans="1:17" ht="19.5" customHeight="1" x14ac:dyDescent="0.45">
      <c r="A20" s="26"/>
      <c r="B20" s="26"/>
      <c r="C20" s="26"/>
      <c r="D20" s="26"/>
      <c r="E20" s="26"/>
      <c r="F20" s="26"/>
      <c r="G20" s="26"/>
      <c r="H20" s="27"/>
      <c r="I20" s="28"/>
      <c r="J20" s="28"/>
      <c r="K20" s="28"/>
      <c r="L20" s="61"/>
      <c r="M20" s="5"/>
      <c r="N20" s="5"/>
      <c r="O20" s="5"/>
      <c r="P20" s="5"/>
      <c r="Q20" s="2"/>
    </row>
    <row r="21" spans="1:17" ht="34.200000000000003" x14ac:dyDescent="0.5">
      <c r="A21" s="29" t="s">
        <v>98</v>
      </c>
      <c r="B21" s="62" t="s">
        <v>16</v>
      </c>
      <c r="C21" s="62" t="s">
        <v>20</v>
      </c>
      <c r="D21" s="62" t="s">
        <v>60</v>
      </c>
      <c r="E21" s="62" t="s">
        <v>33</v>
      </c>
      <c r="F21" s="62" t="s">
        <v>37</v>
      </c>
      <c r="G21" s="62" t="s">
        <v>44</v>
      </c>
      <c r="H21" s="62" t="s">
        <v>100</v>
      </c>
      <c r="I21" s="62" t="s">
        <v>54</v>
      </c>
      <c r="J21" s="62" t="s">
        <v>69</v>
      </c>
      <c r="K21" s="62" t="s">
        <v>94</v>
      </c>
      <c r="L21" s="61"/>
      <c r="M21" s="2"/>
      <c r="N21" s="2"/>
      <c r="O21" s="2"/>
      <c r="P21" s="2"/>
      <c r="Q21" s="2"/>
    </row>
    <row r="22" spans="1:17" ht="16.8" x14ac:dyDescent="0.45">
      <c r="A22" s="30" t="s">
        <v>76</v>
      </c>
      <c r="B22" s="31">
        <v>3711.9063780000001</v>
      </c>
      <c r="C22" s="32">
        <f>3823.27</f>
        <v>3823.27</v>
      </c>
      <c r="D22" s="53">
        <v>4057</v>
      </c>
      <c r="E22" s="32">
        <f t="shared" ref="E22:E27" si="0">D22</f>
        <v>4057</v>
      </c>
      <c r="F22" s="32">
        <v>4057</v>
      </c>
      <c r="G22" s="32">
        <v>4057</v>
      </c>
      <c r="H22" s="52" t="s">
        <v>56</v>
      </c>
      <c r="I22" s="13">
        <v>4660.75</v>
      </c>
      <c r="J22" s="13">
        <v>4800.5725000000002</v>
      </c>
      <c r="K22" s="13">
        <f>J22*1.02</f>
        <v>4896.5839500000002</v>
      </c>
      <c r="L22" s="61"/>
      <c r="M22" s="2"/>
      <c r="N22" s="2"/>
      <c r="O22" s="2"/>
      <c r="P22" s="2"/>
      <c r="Q22" s="2"/>
    </row>
    <row r="23" spans="1:17" ht="16.8" x14ac:dyDescent="0.45">
      <c r="A23" s="30" t="s">
        <v>77</v>
      </c>
      <c r="B23" s="31">
        <v>8696.0368259999996</v>
      </c>
      <c r="C23" s="32">
        <v>8956.92</v>
      </c>
      <c r="D23" s="53">
        <v>9471</v>
      </c>
      <c r="E23" s="32">
        <f t="shared" si="0"/>
        <v>9471</v>
      </c>
      <c r="F23" s="32">
        <v>9471</v>
      </c>
      <c r="G23" s="32">
        <v>9471</v>
      </c>
      <c r="H23" s="53">
        <v>11124</v>
      </c>
      <c r="I23" s="13">
        <v>11457.720000000001</v>
      </c>
      <c r="J23" s="13">
        <v>11801.451600000002</v>
      </c>
      <c r="K23" s="13">
        <f t="shared" ref="K23:K27" si="1">J23*1.02</f>
        <v>12037.480632000003</v>
      </c>
      <c r="L23" s="61"/>
      <c r="M23" s="2"/>
      <c r="N23" s="2"/>
      <c r="O23" s="2"/>
      <c r="P23" s="2"/>
      <c r="Q23" s="2"/>
    </row>
    <row r="24" spans="1:17" ht="16.8" x14ac:dyDescent="0.45">
      <c r="A24" s="30" t="s">
        <v>78</v>
      </c>
      <c r="B24" s="31">
        <v>13217.314938000001</v>
      </c>
      <c r="C24" s="32">
        <v>13613.83</v>
      </c>
      <c r="D24" s="53">
        <v>15220</v>
      </c>
      <c r="E24" s="32">
        <f t="shared" si="0"/>
        <v>15220</v>
      </c>
      <c r="F24" s="32">
        <v>15220</v>
      </c>
      <c r="G24" s="32">
        <v>15220</v>
      </c>
      <c r="H24" s="53">
        <v>14788</v>
      </c>
      <c r="I24" s="13">
        <v>15231.640000000001</v>
      </c>
      <c r="J24" s="13">
        <v>15688.589200000002</v>
      </c>
      <c r="K24" s="13">
        <f t="shared" si="1"/>
        <v>16002.360984000003</v>
      </c>
      <c r="L24" s="61"/>
      <c r="M24" s="2"/>
      <c r="N24" s="2"/>
      <c r="O24" s="2"/>
      <c r="P24" s="2"/>
      <c r="Q24" s="2"/>
    </row>
    <row r="25" spans="1:17" ht="16.8" x14ac:dyDescent="0.45">
      <c r="A25" s="30" t="s">
        <v>79</v>
      </c>
      <c r="B25" s="31">
        <v>12609.09108</v>
      </c>
      <c r="C25" s="32">
        <v>12987.36</v>
      </c>
      <c r="D25" s="53">
        <v>13164</v>
      </c>
      <c r="E25" s="32">
        <f t="shared" si="0"/>
        <v>13164</v>
      </c>
      <c r="F25" s="32">
        <v>13164</v>
      </c>
      <c r="G25" s="32">
        <v>13164</v>
      </c>
      <c r="H25" s="53">
        <v>13204</v>
      </c>
      <c r="I25" s="13">
        <v>13600.12</v>
      </c>
      <c r="J25" s="13">
        <v>14008.123600000001</v>
      </c>
      <c r="K25" s="13">
        <v>14288.28</v>
      </c>
      <c r="L25" s="61"/>
      <c r="M25" s="2"/>
      <c r="N25" s="2"/>
      <c r="O25" s="2"/>
      <c r="P25" s="2"/>
      <c r="Q25" s="2"/>
    </row>
    <row r="26" spans="1:17" ht="16.8" x14ac:dyDescent="0.45">
      <c r="A26" s="30" t="s">
        <v>80</v>
      </c>
      <c r="B26" s="31">
        <v>16685.849826000001</v>
      </c>
      <c r="C26" s="32">
        <v>17186.43</v>
      </c>
      <c r="D26" s="53">
        <v>16539</v>
      </c>
      <c r="E26" s="32">
        <f t="shared" si="0"/>
        <v>16539</v>
      </c>
      <c r="F26" s="32">
        <v>16539</v>
      </c>
      <c r="G26" s="32">
        <v>16539</v>
      </c>
      <c r="H26" s="53">
        <v>19993</v>
      </c>
      <c r="I26" s="13">
        <v>20592.79</v>
      </c>
      <c r="J26" s="13">
        <v>21210.573700000001</v>
      </c>
      <c r="K26" s="13">
        <v>21634.78</v>
      </c>
      <c r="L26" s="61"/>
      <c r="M26" s="2"/>
      <c r="N26" s="2"/>
      <c r="O26" s="2"/>
      <c r="P26" s="2"/>
      <c r="Q26" s="2"/>
    </row>
    <row r="27" spans="1:17" ht="16.8" x14ac:dyDescent="0.45">
      <c r="A27" s="30" t="s">
        <v>81</v>
      </c>
      <c r="B27" s="31">
        <v>8533.2148379999999</v>
      </c>
      <c r="C27" s="32">
        <v>8789.2099999999991</v>
      </c>
      <c r="D27" s="53">
        <v>8438</v>
      </c>
      <c r="E27" s="32">
        <f t="shared" si="0"/>
        <v>8438</v>
      </c>
      <c r="F27" s="32">
        <v>8438</v>
      </c>
      <c r="G27" s="32">
        <v>8438</v>
      </c>
      <c r="H27" s="53">
        <v>7205</v>
      </c>
      <c r="I27" s="13">
        <v>7421.1500000000005</v>
      </c>
      <c r="J27" s="13">
        <v>7643.7845000000007</v>
      </c>
      <c r="K27" s="13">
        <f t="shared" si="1"/>
        <v>7796.6601900000005</v>
      </c>
      <c r="L27" s="61"/>
      <c r="M27" s="2"/>
      <c r="N27" s="2"/>
      <c r="O27" s="2"/>
      <c r="P27" s="2"/>
      <c r="Q27" s="2"/>
    </row>
    <row r="28" spans="1:17" ht="6" customHeight="1" x14ac:dyDescent="0.45">
      <c r="A28" s="27"/>
      <c r="B28" s="27"/>
      <c r="C28" s="27"/>
      <c r="D28" s="26"/>
      <c r="E28" s="33"/>
      <c r="F28" s="33"/>
      <c r="G28" s="26"/>
      <c r="H28" s="26"/>
      <c r="I28" s="26"/>
      <c r="J28" s="34"/>
      <c r="K28" s="34"/>
    </row>
    <row r="29" spans="1:17" ht="34.200000000000003" x14ac:dyDescent="0.5">
      <c r="A29" s="35" t="s">
        <v>9</v>
      </c>
      <c r="B29" s="36" t="s">
        <v>47</v>
      </c>
      <c r="C29" s="37" t="s">
        <v>10</v>
      </c>
      <c r="D29" s="37" t="s">
        <v>2</v>
      </c>
      <c r="E29" s="36" t="s">
        <v>11</v>
      </c>
      <c r="F29" s="80" t="s">
        <v>34</v>
      </c>
      <c r="G29" s="81"/>
      <c r="H29" s="81"/>
      <c r="I29" s="81"/>
      <c r="J29" s="86" t="s">
        <v>101</v>
      </c>
      <c r="K29" s="86"/>
      <c r="O29" s="2"/>
      <c r="P29" s="2"/>
      <c r="Q29" s="2"/>
    </row>
    <row r="30" spans="1:17" ht="14.25" customHeight="1" x14ac:dyDescent="0.45">
      <c r="A30" s="38" t="s">
        <v>21</v>
      </c>
      <c r="B30" s="39">
        <v>2478645</v>
      </c>
      <c r="C30" s="40">
        <v>4615344</v>
      </c>
      <c r="D30" s="43">
        <v>4584110</v>
      </c>
      <c r="E30" s="12">
        <v>47</v>
      </c>
      <c r="F30" s="44" t="s">
        <v>22</v>
      </c>
      <c r="G30" s="44"/>
      <c r="H30" s="84" t="s">
        <v>51</v>
      </c>
      <c r="I30" s="85"/>
      <c r="J30" s="12" t="s">
        <v>102</v>
      </c>
      <c r="K30" s="68">
        <v>1.4</v>
      </c>
      <c r="L30" s="2"/>
      <c r="O30" s="2"/>
      <c r="P30" s="2"/>
      <c r="Q30" s="2"/>
    </row>
    <row r="31" spans="1:17" ht="16.8" x14ac:dyDescent="0.45">
      <c r="A31" s="12" t="s">
        <v>28</v>
      </c>
      <c r="B31" s="39">
        <v>2478645</v>
      </c>
      <c r="C31" s="40">
        <v>4750130</v>
      </c>
      <c r="D31" s="43">
        <v>4381806</v>
      </c>
      <c r="E31" s="12">
        <v>41</v>
      </c>
      <c r="F31" s="44" t="s">
        <v>23</v>
      </c>
      <c r="G31" s="44"/>
      <c r="H31" s="84" t="s">
        <v>58</v>
      </c>
      <c r="I31" s="85"/>
      <c r="J31" s="12" t="s">
        <v>103</v>
      </c>
      <c r="K31" s="68">
        <v>1.552</v>
      </c>
      <c r="L31" s="2"/>
      <c r="O31" s="2"/>
      <c r="P31" s="2"/>
      <c r="Q31" s="2"/>
    </row>
    <row r="32" spans="1:17" ht="16.8" x14ac:dyDescent="0.45">
      <c r="A32" s="12" t="s">
        <v>35</v>
      </c>
      <c r="B32" s="39">
        <v>2594823.89</v>
      </c>
      <c r="C32" s="40">
        <v>4117389</v>
      </c>
      <c r="D32" s="43">
        <v>4080484</v>
      </c>
      <c r="E32" s="12">
        <v>42</v>
      </c>
      <c r="F32" s="45" t="s">
        <v>27</v>
      </c>
      <c r="G32" s="45"/>
      <c r="H32" s="82" t="s">
        <v>74</v>
      </c>
      <c r="I32" s="83"/>
      <c r="J32" s="12" t="s">
        <v>104</v>
      </c>
      <c r="K32" s="68">
        <v>1.478</v>
      </c>
      <c r="L32" s="2"/>
      <c r="O32" s="2"/>
      <c r="P32" s="2"/>
      <c r="Q32" s="2"/>
    </row>
    <row r="33" spans="1:17" ht="16.8" x14ac:dyDescent="0.45">
      <c r="A33" s="12" t="s">
        <v>41</v>
      </c>
      <c r="B33" s="39">
        <v>2690744</v>
      </c>
      <c r="C33" s="40">
        <v>1622712</v>
      </c>
      <c r="D33" s="43">
        <v>1616435</v>
      </c>
      <c r="E33" s="12">
        <v>15</v>
      </c>
      <c r="F33" s="38" t="s">
        <v>31</v>
      </c>
      <c r="G33" s="38"/>
      <c r="H33" s="60" t="s">
        <v>99</v>
      </c>
      <c r="I33" s="67"/>
      <c r="J33" s="12" t="s">
        <v>105</v>
      </c>
      <c r="K33" s="68">
        <v>1.409</v>
      </c>
      <c r="L33" s="2"/>
      <c r="O33" s="2"/>
      <c r="P33" s="2"/>
      <c r="Q33" s="2"/>
    </row>
    <row r="34" spans="1:17" ht="16.8" x14ac:dyDescent="0.45">
      <c r="A34" s="12" t="s">
        <v>46</v>
      </c>
      <c r="B34" s="39">
        <v>2457101</v>
      </c>
      <c r="C34" s="40">
        <v>3522592</v>
      </c>
      <c r="D34" s="43">
        <v>3418263</v>
      </c>
      <c r="E34" s="12">
        <v>28</v>
      </c>
      <c r="F34" s="41" t="s">
        <v>38</v>
      </c>
      <c r="G34" s="42"/>
      <c r="H34" s="77" t="s">
        <v>57</v>
      </c>
      <c r="I34" s="78"/>
      <c r="J34" s="12"/>
      <c r="K34" s="69"/>
      <c r="L34" s="2"/>
      <c r="O34" s="2"/>
      <c r="P34" s="2"/>
      <c r="Q34" s="2"/>
    </row>
    <row r="35" spans="1:17" ht="17.399999999999999" thickBot="1" x14ac:dyDescent="0.5">
      <c r="A35" s="12" t="s">
        <v>49</v>
      </c>
      <c r="B35" s="39">
        <v>2622759</v>
      </c>
      <c r="C35" s="40">
        <v>3927980</v>
      </c>
      <c r="D35" s="43">
        <v>3680819</v>
      </c>
      <c r="E35" s="12">
        <v>31</v>
      </c>
      <c r="F35" s="75" t="s">
        <v>45</v>
      </c>
      <c r="G35" s="76"/>
      <c r="H35" s="75"/>
      <c r="I35" s="76"/>
      <c r="J35" s="70"/>
      <c r="K35" s="71"/>
      <c r="L35" s="2"/>
      <c r="O35" s="2"/>
      <c r="P35" s="2"/>
      <c r="Q35" s="2"/>
    </row>
    <row r="36" spans="1:17" ht="18" x14ac:dyDescent="0.5">
      <c r="A36" s="12" t="s">
        <v>55</v>
      </c>
      <c r="B36" s="39">
        <v>2622759</v>
      </c>
      <c r="C36" s="40">
        <v>3531357</v>
      </c>
      <c r="D36" s="43">
        <v>3143205</v>
      </c>
      <c r="E36" s="12">
        <v>32</v>
      </c>
      <c r="F36" s="74" t="s">
        <v>106</v>
      </c>
      <c r="G36" s="73"/>
      <c r="H36" s="72"/>
      <c r="I36" s="73"/>
      <c r="J36" s="72"/>
      <c r="K36" s="73"/>
      <c r="L36" s="2"/>
      <c r="O36" s="2"/>
      <c r="P36" s="2"/>
      <c r="Q36" s="2"/>
    </row>
    <row r="37" spans="1:17" ht="16.8" x14ac:dyDescent="0.45">
      <c r="A37" s="35" t="s">
        <v>96</v>
      </c>
      <c r="B37" s="36" t="s">
        <v>70</v>
      </c>
      <c r="C37" s="37" t="s">
        <v>73</v>
      </c>
      <c r="D37" s="37" t="s">
        <v>72</v>
      </c>
      <c r="E37" s="36" t="s">
        <v>11</v>
      </c>
      <c r="F37" s="54" t="s">
        <v>107</v>
      </c>
      <c r="G37" s="55"/>
      <c r="H37" s="47"/>
      <c r="I37" s="47"/>
      <c r="J37" s="47"/>
      <c r="K37" s="65"/>
      <c r="L37" s="2"/>
      <c r="M37" s="2"/>
      <c r="N37" s="2"/>
      <c r="Q37" s="2"/>
    </row>
    <row r="38" spans="1:17" ht="16.8" x14ac:dyDescent="0.45">
      <c r="A38" s="12" t="s">
        <v>71</v>
      </c>
      <c r="B38" s="39">
        <v>4000000</v>
      </c>
      <c r="C38" s="40">
        <v>3191277</v>
      </c>
      <c r="D38" s="43">
        <v>3171335</v>
      </c>
      <c r="E38" s="12">
        <v>36</v>
      </c>
      <c r="F38" s="46" t="s">
        <v>29</v>
      </c>
      <c r="G38" s="47"/>
      <c r="H38" s="47"/>
      <c r="I38" s="47"/>
      <c r="J38" s="63"/>
      <c r="K38" s="66"/>
      <c r="Q38" s="2"/>
    </row>
    <row r="39" spans="1:17" ht="16.8" x14ac:dyDescent="0.45">
      <c r="A39" s="12" t="s">
        <v>92</v>
      </c>
      <c r="B39" s="39">
        <v>4828665</v>
      </c>
      <c r="C39" s="40">
        <v>3104864</v>
      </c>
      <c r="D39" s="43">
        <v>3104864</v>
      </c>
      <c r="E39" s="12">
        <v>24</v>
      </c>
      <c r="F39" s="46" t="s">
        <v>59</v>
      </c>
      <c r="G39" s="47"/>
      <c r="H39" s="47"/>
      <c r="I39" s="47"/>
      <c r="J39" s="64"/>
      <c r="K39" s="66"/>
      <c r="Q39" s="2"/>
    </row>
    <row r="40" spans="1:17" ht="16.8" x14ac:dyDescent="0.45">
      <c r="F40" s="46" t="s">
        <v>3</v>
      </c>
      <c r="G40" s="47"/>
      <c r="H40" s="47"/>
      <c r="I40" s="47"/>
      <c r="J40" s="64"/>
      <c r="K40" s="66"/>
      <c r="Q40" s="2"/>
    </row>
    <row r="41" spans="1:17" ht="16.8" x14ac:dyDescent="0.45">
      <c r="F41" s="46" t="s">
        <v>75</v>
      </c>
      <c r="G41" s="47"/>
      <c r="H41" s="47"/>
      <c r="I41" s="47"/>
      <c r="J41" s="64"/>
      <c r="K41" s="66"/>
      <c r="Q41" s="2"/>
    </row>
    <row r="42" spans="1:17" ht="16.8" x14ac:dyDescent="0.45">
      <c r="F42" s="46" t="s">
        <v>4</v>
      </c>
      <c r="G42" s="47"/>
      <c r="H42" s="56"/>
      <c r="I42" s="57"/>
      <c r="J42" s="64"/>
      <c r="K42" s="66"/>
      <c r="L42" s="9"/>
    </row>
    <row r="43" spans="1:17" ht="16.8" x14ac:dyDescent="0.45">
      <c r="F43" s="6"/>
      <c r="G43" s="4"/>
      <c r="H43" s="4"/>
      <c r="K43" s="58"/>
      <c r="L43" s="5"/>
    </row>
    <row r="44" spans="1:17" x14ac:dyDescent="0.35">
      <c r="F44" s="6"/>
      <c r="K44" s="9"/>
    </row>
    <row r="45" spans="1:17" ht="14.25" customHeight="1" x14ac:dyDescent="0.35">
      <c r="F45" s="6"/>
      <c r="K45" s="5"/>
    </row>
    <row r="46" spans="1:17" x14ac:dyDescent="0.35">
      <c r="F46" s="7"/>
    </row>
    <row r="47" spans="1:17" x14ac:dyDescent="0.35">
      <c r="F47" s="8"/>
    </row>
    <row r="48" spans="1:17" x14ac:dyDescent="0.35">
      <c r="F48" s="8"/>
    </row>
    <row r="49" spans="6:6" x14ac:dyDescent="0.35">
      <c r="F49" s="4"/>
    </row>
  </sheetData>
  <mergeCells count="10">
    <mergeCell ref="F35:G35"/>
    <mergeCell ref="H35:I35"/>
    <mergeCell ref="H34:I34"/>
    <mergeCell ref="A1:K1"/>
    <mergeCell ref="F29:I29"/>
    <mergeCell ref="A7:K7"/>
    <mergeCell ref="H32:I32"/>
    <mergeCell ref="H30:I30"/>
    <mergeCell ref="H31:I31"/>
    <mergeCell ref="J29:K29"/>
  </mergeCells>
  <phoneticPr fontId="1" type="noConversion"/>
  <printOptions horizontalCentered="1"/>
  <pageMargins left="0.24" right="0.2" top="0" bottom="0" header="0.17" footer="0.16"/>
  <pageSetup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South Dakota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Ryan</dc:creator>
  <cp:lastModifiedBy>Tyler Pickner</cp:lastModifiedBy>
  <cp:lastPrinted>2015-06-26T14:06:39Z</cp:lastPrinted>
  <dcterms:created xsi:type="dcterms:W3CDTF">1999-05-26T13:14:06Z</dcterms:created>
  <dcterms:modified xsi:type="dcterms:W3CDTF">2016-01-07T18:49:05Z</dcterms:modified>
</cp:coreProperties>
</file>