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ickner\Downloads\"/>
    </mc:Choice>
  </mc:AlternateContent>
  <xr:revisionPtr revIDLastSave="0" documentId="8_{28967C81-D5D3-4FE8-A675-76A7330692E9}" xr6:coauthVersionLast="44" xr6:coauthVersionMax="44" xr10:uidLastSave="{00000000-0000-0000-0000-000000000000}"/>
  <bookViews>
    <workbookView xWindow="-110" yWindow="-110" windowWidth="19420" windowHeight="10420" xr2:uid="{22CE2932-BE1B-4530-A740-51159FB939D5}"/>
  </bookViews>
  <sheets>
    <sheet name="FY21 SESA Estimate" sheetId="1" r:id="rId1"/>
  </sheets>
  <externalReferences>
    <externalReference r:id="rId2"/>
    <externalReference r:id="rId3"/>
    <externalReference r:id="rId4"/>
  </externalReferences>
  <definedNames>
    <definedName name="_51002" localSheetId="0">[1]Districts!#REF!</definedName>
    <definedName name="_51002">[1]Districts!#REF!</definedName>
    <definedName name="_xlnm._FilterDatabase" localSheetId="0" hidden="1">'FY21 SESA Estimate'!$A$4:$H$154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Acc_Enrollment" localSheetId="0">#REF!</definedName>
    <definedName name="Acc_Enrollment">#REF!</definedName>
    <definedName name="ACT_COMPOSITE" localSheetId="0">#REF!</definedName>
    <definedName name="ACT_COMPOSITE">#REF!</definedName>
    <definedName name="ACT_NUMBER_TESTED" localSheetId="0">#REF!</definedName>
    <definedName name="ACT_NUMBER_TESTED">#REF!</definedName>
    <definedName name="All_Other" localSheetId="0">#REF!</definedName>
    <definedName name="All_Other">#REF!</definedName>
    <definedName name="ATTENDANCE_RATES" localSheetId="0">#REF!</definedName>
    <definedName name="ATTENDANCE_RATES">#REF!</definedName>
    <definedName name="Average_Daily_Attendance" localSheetId="0">#REF!</definedName>
    <definedName name="Average_Daily_Attendance">#REF!</definedName>
    <definedName name="Average_Daily_Membership" localSheetId="0">#REF!</definedName>
    <definedName name="Average_Daily_Membership">#REF!</definedName>
    <definedName name="Average_District_Salary" localSheetId="0">#REF!</definedName>
    <definedName name="Average_District_Salary">#REF!</definedName>
    <definedName name="Average_Local_Exper" localSheetId="0">#REF!</definedName>
    <definedName name="Average_Local_Exper">#REF!</definedName>
    <definedName name="AVERAGE_SCHOOL_SALARY" localSheetId="0">#REF!</definedName>
    <definedName name="AVERAGE_SCHOOL_SALARY">#REF!</definedName>
    <definedName name="Average_Total_Exper" localSheetId="0">#REF!</definedName>
    <definedName name="Average_Total_Exper">#REF!</definedName>
    <definedName name="Counselor_FTE" localSheetId="0">#REF!</definedName>
    <definedName name="Counselor_FTE">#REF!</definedName>
    <definedName name="Counselor_Ratio" localSheetId="0">#REF!</definedName>
    <definedName name="Counselor_Ratio">#REF!</definedName>
    <definedName name="County_Gen_Fund_Revenue" localSheetId="0">#REF!</definedName>
    <definedName name="County_Gen_Fund_Revenue">#REF!</definedName>
    <definedName name="County_Spec_Fund_Revenue" localSheetId="0">#REF!</definedName>
    <definedName name="County_Spec_Fund_Revenue">#REF!</definedName>
    <definedName name="_xlnm.Criteria" localSheetId="0">#REF!</definedName>
    <definedName name="_xlnm.Criteria">#REF!</definedName>
    <definedName name="Cur_Select_01" localSheetId="0">#REF!</definedName>
    <definedName name="Cur_Select_01">#REF!</definedName>
    <definedName name="Cur_Select_02" localSheetId="0">#REF!</definedName>
    <definedName name="Cur_Select_02">#REF!</definedName>
    <definedName name="_xlnm.Database" localSheetId="0">#REF!</definedName>
    <definedName name="_xlnm.Database">#REF!</definedName>
    <definedName name="Database2">#REF!</definedName>
    <definedName name="District" localSheetId="0">#REF!</definedName>
    <definedName name="District">#REF!</definedName>
    <definedName name="District_Attendance_Rate" localSheetId="0">#REF!</definedName>
    <definedName name="District_Attendance_Rate">#REF!</definedName>
    <definedName name="District_Code" localSheetId="0">#REF!</definedName>
    <definedName name="District_Code">#REF!</definedName>
    <definedName name="District_Name" localSheetId="0">#REF!</definedName>
    <definedName name="District_Name">#REF!</definedName>
    <definedName name="DROPOUTS" localSheetId="0">#REF!</definedName>
    <definedName name="DROPOUTS">#REF!</definedName>
    <definedName name="Dropouts_Rate_10" localSheetId="0">#REF!</definedName>
    <definedName name="Dropouts_Rate_10">#REF!</definedName>
    <definedName name="Dropouts_Rate_11" localSheetId="0">#REF!</definedName>
    <definedName name="Dropouts_Rate_11">#REF!</definedName>
    <definedName name="Dropouts_Rate_12" localSheetId="0">#REF!</definedName>
    <definedName name="Dropouts_Rate_12">#REF!</definedName>
    <definedName name="Dropouts_Rate_7" localSheetId="0">#REF!</definedName>
    <definedName name="Dropouts_Rate_7">#REF!</definedName>
    <definedName name="Dropouts_Rate_8" localSheetId="0">#REF!</definedName>
    <definedName name="Dropouts_Rate_8">#REF!</definedName>
    <definedName name="Dropouts_Rate_9" localSheetId="0">#REF!</definedName>
    <definedName name="Dropouts_Rate_9">#REF!</definedName>
    <definedName name="DUX" localSheetId="0">#REF!</definedName>
    <definedName name="DUX">#REF!</definedName>
    <definedName name="Employee_Benefits" localSheetId="0">#REF!</definedName>
    <definedName name="Employee_Benefits">#REF!</definedName>
    <definedName name="Employee_Salaries" localSheetId="0">#REF!</definedName>
    <definedName name="Employee_Salaries">#REF!</definedName>
    <definedName name="End_Year_Enrollment" localSheetId="0">#REF!</definedName>
    <definedName name="End_Year_Enrollment">#REF!</definedName>
    <definedName name="Expend_Per_Pupil" localSheetId="0">#REF!</definedName>
    <definedName name="Expend_Per_Pupil">#REF!</definedName>
    <definedName name="FALL_ENROLLMENT" localSheetId="0">#REF!</definedName>
    <definedName name="FALL_ENROLLMENT">#REF!</definedName>
    <definedName name="Federal_Gen_Fund_Revenue" localSheetId="0">#REF!</definedName>
    <definedName name="Federal_Gen_Fund_Revenue">#REF!</definedName>
    <definedName name="Federal_Spec_Fund_Revenue" localSheetId="0">#REF!</definedName>
    <definedName name="Federal_Spec_Fund_Revenue">#REF!</definedName>
    <definedName name="Fill1" localSheetId="0">#REF!</definedName>
    <definedName name="Fill1">#REF!</definedName>
    <definedName name="Fill10" localSheetId="0">#REF!</definedName>
    <definedName name="Fill10">#REF!</definedName>
    <definedName name="Fill11" localSheetId="0">#REF!</definedName>
    <definedName name="Fill11">#REF!</definedName>
    <definedName name="Fill12" localSheetId="0">#REF!</definedName>
    <definedName name="Fill12">#REF!</definedName>
    <definedName name="Fill13" localSheetId="0">#REF!</definedName>
    <definedName name="Fill13">#REF!</definedName>
    <definedName name="Fill14" localSheetId="0">#REF!</definedName>
    <definedName name="Fill14">#REF!</definedName>
    <definedName name="Fill15" localSheetId="0">#REF!</definedName>
    <definedName name="Fill15">#REF!</definedName>
    <definedName name="Fill16" localSheetId="0">#REF!</definedName>
    <definedName name="Fill16">#REF!</definedName>
    <definedName name="Fill17" localSheetId="0">#REF!</definedName>
    <definedName name="Fill17">#REF!</definedName>
    <definedName name="Fill2" localSheetId="0">#REF!</definedName>
    <definedName name="Fill2">#REF!</definedName>
    <definedName name="Fill3" localSheetId="0">#REF!</definedName>
    <definedName name="Fill3">#REF!</definedName>
    <definedName name="Fill4" localSheetId="0">#REF!</definedName>
    <definedName name="Fill4">#REF!</definedName>
    <definedName name="Fill5" localSheetId="0">#REF!</definedName>
    <definedName name="Fill5">#REF!</definedName>
    <definedName name="Fill6" localSheetId="0">#REF!</definedName>
    <definedName name="Fill6">#REF!</definedName>
    <definedName name="Fill7" localSheetId="0">#REF!</definedName>
    <definedName name="Fill7">#REF!</definedName>
    <definedName name="Fill8" localSheetId="0">#REF!</definedName>
    <definedName name="Fill8">#REF!</definedName>
    <definedName name="Fill9" localSheetId="0">#REF!</definedName>
    <definedName name="Fill9">#REF!</definedName>
    <definedName name="Grade_Span" localSheetId="0">#REF!</definedName>
    <definedName name="Grade_Span">#REF!</definedName>
    <definedName name="Hill_City_51_2" localSheetId="0">[1]Districts!#REF!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 localSheetId="0">[2]Districts!#REF!</definedName>
    <definedName name="Jefferson_61_6">[2]Districts!#REF!</definedName>
    <definedName name="jolene" hidden="1">[3]LEVIES97!$A$6:$AA$182</definedName>
    <definedName name="K_Enrollment" localSheetId="0">#REF!</definedName>
    <definedName name="K_Enrollment">#REF!</definedName>
    <definedName name="Less_Than_5_Year_Exp" localSheetId="0">#REF!</definedName>
    <definedName name="Less_Than_5_Year_Exp">#REF!</definedName>
    <definedName name="Librarian_FTE" localSheetId="0">#REF!</definedName>
    <definedName name="Librarian_FTE">#REF!</definedName>
    <definedName name="Librarian_Ratio" localSheetId="0">#REF!</definedName>
    <definedName name="Librarian_Ratio">#REF!</definedName>
    <definedName name="Local_Gen_Fund_Revenue" localSheetId="0">#REF!</definedName>
    <definedName name="Local_Gen_Fund_Revenue">#REF!</definedName>
    <definedName name="Local_Spec_Fund_Revenue" localSheetId="0">#REF!</definedName>
    <definedName name="Local_Spec_Fund_Revenue">#REF!</definedName>
    <definedName name="Lost_Enrollment" localSheetId="0">#REF!</definedName>
    <definedName name="Lost_Enrollment">#REF!</definedName>
    <definedName name="Max_Masters_Salary" localSheetId="0">#REF!</definedName>
    <definedName name="Max_Masters_Salary">#REF!</definedName>
    <definedName name="Minimum_Bach_Salary" localSheetId="0">#REF!</definedName>
    <definedName name="Minimum_Bach_Salary">#REF!</definedName>
    <definedName name="New_Enrollment" localSheetId="0">#REF!</definedName>
    <definedName name="New_Enrollment">#REF!</definedName>
    <definedName name="No_Of_Advanced_Degree" localSheetId="0">#REF!</definedName>
    <definedName name="No_Of_Advanced_Degree">#REF!</definedName>
    <definedName name="Num_Dropouts_10" localSheetId="0">#REF!</definedName>
    <definedName name="Num_Dropouts_10">#REF!</definedName>
    <definedName name="Num_Dropouts_11" localSheetId="0">#REF!</definedName>
    <definedName name="Num_Dropouts_11">#REF!</definedName>
    <definedName name="Num_Dropouts_12" localSheetId="0">#REF!</definedName>
    <definedName name="Num_Dropouts_12">#REF!</definedName>
    <definedName name="Num_Dropouts_7" localSheetId="0">#REF!</definedName>
    <definedName name="Num_Dropouts_7">#REF!</definedName>
    <definedName name="Num_Dropouts_8" localSheetId="0">#REF!</definedName>
    <definedName name="Num_Dropouts_8">#REF!</definedName>
    <definedName name="Num_Dropouts_9" localSheetId="0">#REF!</definedName>
    <definedName name="Num_Dropouts_9">#REF!</definedName>
    <definedName name="NUMBER_GRADUATES" localSheetId="0">#REF!</definedName>
    <definedName name="NUMBER_GRADUATES">#REF!</definedName>
    <definedName name="OTIS_LENNON_NUMBER_TESTED" localSheetId="0">#REF!</definedName>
    <definedName name="OTIS_LENNON_NUMBER_TESTED">#REF!</definedName>
    <definedName name="OTIS_LENNON_PERCENTILE" localSheetId="0">#REF!</definedName>
    <definedName name="OTIS_LENNON_PERCENTILE">#REF!</definedName>
    <definedName name="Overall_Dropout_Rate" localSheetId="0">#REF!</definedName>
    <definedName name="Overall_Dropout_Rate">#REF!</definedName>
    <definedName name="PartVSec1" localSheetId="0">#REF!</definedName>
    <definedName name="PartVSec1">#REF!</definedName>
    <definedName name="PartVSec2" localSheetId="0">#REF!</definedName>
    <definedName name="PartVSec2">#REF!</definedName>
    <definedName name="Perc_Less_Than_5_Year_Exp" localSheetId="0">#REF!</definedName>
    <definedName name="Perc_Less_Than_5_Year_Exp">#REF!</definedName>
    <definedName name="Percent_Of_Advanced_Degree" localSheetId="0">#REF!</definedName>
    <definedName name="Percent_Of_Advanced_Degree">#REF!</definedName>
    <definedName name="Principal_FTE" localSheetId="0">#REF!</definedName>
    <definedName name="Principal_FTE">#REF!</definedName>
    <definedName name="Principal_Ratio" localSheetId="0">#REF!</definedName>
    <definedName name="Principal_Ratio">#REF!</definedName>
    <definedName name="_xlnm.Print_Area" localSheetId="0">'FY21 SESA Estimate'!$A$4:$H$154</definedName>
    <definedName name="_xlnm.Print_Titles" localSheetId="0">'FY21 SESA Estimate'!$1:$4</definedName>
    <definedName name="QRY___Dist_by_Disability__3_21_" localSheetId="0">#REF!</definedName>
    <definedName name="QRY___Dist_by_Disability__3_21_">#REF!</definedName>
    <definedName name="Qry_District_by_Disability" localSheetId="0">#REF!</definedName>
    <definedName name="Qry_District_by_Disability">#REF!</definedName>
    <definedName name="QRY1_12ADMFinal_Out" localSheetId="0">#REF!</definedName>
    <definedName name="QRY1_12ADMFinal_Out">#REF!</definedName>
    <definedName name="QryADM1_12Add" localSheetId="0">#REF!</definedName>
    <definedName name="QryADM1_12Add">#REF!</definedName>
    <definedName name="QryADM1_12Subtract" localSheetId="0">#REF!</definedName>
    <definedName name="QryADM1_12Subtract">#REF!</definedName>
    <definedName name="QryADMKgAdd" localSheetId="0">#REF!</definedName>
    <definedName name="QryADMKgAdd">#REF!</definedName>
    <definedName name="QryADMKgSubtract" localSheetId="0">#REF!</definedName>
    <definedName name="QryADMKgSubtract">#REF!</definedName>
    <definedName name="QryKGADMFinal_out" localSheetId="0">#REF!</definedName>
    <definedName name="QryKGADMFinal_out">#REF!</definedName>
    <definedName name="Retained_Student_Ratio" localSheetId="0">#REF!</definedName>
    <definedName name="Retained_Student_Ratio">#REF!</definedName>
    <definedName name="Retained_Students" localSheetId="0">#REF!</definedName>
    <definedName name="Retained_Students">#REF!</definedName>
    <definedName name="school_area" localSheetId="0">#REF!</definedName>
    <definedName name="school_area">#REF!</definedName>
    <definedName name="School_Attendance_Rate" localSheetId="0">#REF!</definedName>
    <definedName name="School_Attendance_Rate">#REF!</definedName>
    <definedName name="School_Code" localSheetId="0">#REF!</definedName>
    <definedName name="School_Code">#REF!</definedName>
    <definedName name="SCHOOL_NAME" localSheetId="0">#REF!</definedName>
    <definedName name="SCHOOL_NAME">#REF!</definedName>
    <definedName name="School_Phone_Num" localSheetId="0">#REF!</definedName>
    <definedName name="School_Phone_Num">#REF!</definedName>
    <definedName name="School_Principal" localSheetId="0">#REF!</definedName>
    <definedName name="School_Principal">#REF!</definedName>
    <definedName name="School_Principal_Num" localSheetId="0">#REF!</definedName>
    <definedName name="School_Principal_Num">#REF!</definedName>
    <definedName name="School_Type" localSheetId="0">#REF!</definedName>
    <definedName name="School_Type">#REF!</definedName>
    <definedName name="STANFORD_METROPOLITAN_PERCENTILE" localSheetId="0">#REF!</definedName>
    <definedName name="STANFORD_METROPOLITAN_PERCENTILE">#REF!</definedName>
    <definedName name="State_Gen_Fund_Revenue" localSheetId="0">#REF!</definedName>
    <definedName name="State_Gen_Fund_Revenue">#REF!</definedName>
    <definedName name="State_Spec_Fund_Revenue" localSheetId="0">#REF!</definedName>
    <definedName name="State_Spec_Fund_Revenue">#REF!</definedName>
    <definedName name="STUDENT_TO_STAFF_RATIO" localSheetId="0">#REF!</definedName>
    <definedName name="STUDENT_TO_STAFF_RATIO">#REF!</definedName>
    <definedName name="TBL1_12ADM1_Out" localSheetId="0">#REF!</definedName>
    <definedName name="TBL1_12ADM1_Out">#REF!</definedName>
    <definedName name="TblAttndanceCenterSummary" localSheetId="0">#REF!</definedName>
    <definedName name="TblAttndanceCenterSummary">#REF!</definedName>
    <definedName name="TblAttndanceCenterSummary1" localSheetId="0">#REF!</definedName>
    <definedName name="TblAttndanceCenterSummary1">#REF!</definedName>
    <definedName name="Teacher_FTE" localSheetId="0">#REF!</definedName>
    <definedName name="Teacher_FTE">#REF!</definedName>
    <definedName name="Teacher_Ratio" localSheetId="0">#REF!</definedName>
    <definedName name="Teacher_Ratio">#REF!</definedName>
    <definedName name="test">[1]Districts!#REF!</definedName>
    <definedName name="Tot_Number_Of_Teachers" localSheetId="0">#REF!</definedName>
    <definedName name="Tot_Number_Of_Teachers">#REF!</definedName>
    <definedName name="Total_Expenditure" localSheetId="0">#REF!</definedName>
    <definedName name="Total_Expenditure">#REF!</definedName>
    <definedName name="TOTAL_INSTRUCTIONAL_STAFF" localSheetId="0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7" i="1" l="1"/>
  <c r="H107" i="1"/>
  <c r="H47" i="1"/>
  <c r="H14" i="1"/>
  <c r="H5" i="1" l="1"/>
  <c r="H56" i="1"/>
  <c r="H27" i="1"/>
  <c r="H151" i="1"/>
  <c r="H9" i="1"/>
  <c r="H131" i="1"/>
  <c r="H70" i="1"/>
  <c r="H58" i="1"/>
  <c r="E154" i="1"/>
  <c r="H76" i="1"/>
  <c r="H39" i="1"/>
  <c r="H87" i="1"/>
  <c r="H105" i="1"/>
  <c r="H33" i="1"/>
  <c r="H18" i="1"/>
  <c r="H111" i="1"/>
  <c r="H81" i="1"/>
  <c r="H68" i="1"/>
  <c r="H102" i="1"/>
  <c r="H20" i="1"/>
  <c r="H145" i="1"/>
  <c r="H75" i="1"/>
  <c r="H152" i="1"/>
  <c r="H92" i="1"/>
  <c r="H48" i="1"/>
  <c r="F154" i="1"/>
  <c r="H51" i="1"/>
  <c r="H54" i="1"/>
  <c r="H97" i="1"/>
  <c r="H26" i="1"/>
  <c r="H12" i="1"/>
  <c r="H61" i="1"/>
  <c r="H28" i="1"/>
  <c r="H11" i="1"/>
  <c r="H57" i="1"/>
  <c r="H64" i="1"/>
  <c r="H114" i="1"/>
  <c r="H90" i="1"/>
  <c r="H122" i="1"/>
  <c r="H129" i="1"/>
  <c r="H7" i="1"/>
  <c r="H100" i="1"/>
  <c r="H16" i="1"/>
  <c r="H120" i="1"/>
  <c r="H63" i="1"/>
  <c r="H46" i="1"/>
  <c r="H134" i="1"/>
  <c r="H91" i="1"/>
  <c r="H88" i="1"/>
  <c r="H38" i="1"/>
  <c r="H104" i="1"/>
  <c r="H124" i="1"/>
  <c r="H106" i="1"/>
  <c r="H110" i="1"/>
  <c r="H153" i="1"/>
  <c r="H8" i="1"/>
  <c r="H79" i="1"/>
  <c r="H44" i="1"/>
  <c r="C154" i="1"/>
  <c r="H103" i="1"/>
  <c r="H98" i="1"/>
  <c r="H34" i="1"/>
  <c r="H89" i="1"/>
  <c r="H42" i="1"/>
  <c r="H116" i="1"/>
  <c r="H101" i="1"/>
  <c r="H94" i="1"/>
  <c r="H66" i="1"/>
  <c r="H140" i="1"/>
  <c r="H65" i="1"/>
  <c r="H84" i="1"/>
  <c r="H69" i="1"/>
  <c r="H10" i="1"/>
  <c r="H50" i="1"/>
  <c r="H37" i="1"/>
  <c r="H52" i="1"/>
  <c r="H32" i="1"/>
  <c r="H41" i="1"/>
  <c r="H121" i="1"/>
  <c r="H118" i="1"/>
  <c r="H96" i="1"/>
  <c r="H115" i="1"/>
  <c r="H128" i="1"/>
  <c r="H43" i="1"/>
  <c r="H139" i="1"/>
  <c r="H137" i="1"/>
  <c r="H142" i="1"/>
  <c r="H141" i="1"/>
  <c r="H19" i="1"/>
  <c r="H24" i="1"/>
  <c r="H99" i="1"/>
  <c r="H71" i="1"/>
  <c r="H30" i="1"/>
  <c r="H22" i="1"/>
  <c r="H59" i="1"/>
  <c r="H72" i="1"/>
  <c r="H117" i="1"/>
  <c r="H73" i="1"/>
  <c r="H136" i="1"/>
  <c r="H60" i="1"/>
  <c r="H130" i="1" l="1"/>
  <c r="H23" i="1"/>
  <c r="H144" i="1"/>
  <c r="H40" i="1"/>
  <c r="H109" i="1"/>
  <c r="H45" i="1"/>
  <c r="H77" i="1"/>
  <c r="H95" i="1"/>
  <c r="H85" i="1"/>
  <c r="H82" i="1"/>
  <c r="H143" i="1"/>
  <c r="H150" i="1"/>
  <c r="H86" i="1"/>
  <c r="H146" i="1"/>
  <c r="H133" i="1"/>
  <c r="H138" i="1"/>
  <c r="H119" i="1"/>
  <c r="H15" i="1"/>
  <c r="H126" i="1"/>
  <c r="H135" i="1"/>
  <c r="H17" i="1"/>
  <c r="H113" i="1"/>
  <c r="D154" i="1"/>
  <c r="H108" i="1"/>
  <c r="H67" i="1"/>
  <c r="H125" i="1"/>
  <c r="H112" i="1"/>
  <c r="H74" i="1"/>
  <c r="H25" i="1"/>
  <c r="H78" i="1"/>
  <c r="H13" i="1"/>
  <c r="H36" i="1"/>
  <c r="H93" i="1"/>
  <c r="H53" i="1"/>
  <c r="H62" i="1"/>
  <c r="H148" i="1"/>
  <c r="H21" i="1"/>
  <c r="H55" i="1"/>
  <c r="H31" i="1"/>
  <c r="H123" i="1"/>
  <c r="H132" i="1"/>
  <c r="H35" i="1"/>
  <c r="H83" i="1"/>
  <c r="H29" i="1"/>
  <c r="H149" i="1"/>
  <c r="H80" i="1"/>
  <c r="H147" i="1"/>
  <c r="H6" i="1"/>
  <c r="H49" i="1"/>
  <c r="H154" i="1" l="1"/>
</calcChain>
</file>

<file path=xl/sharedStrings.xml><?xml version="1.0" encoding="utf-8"?>
<sst xmlns="http://schemas.openxmlformats.org/spreadsheetml/2006/main" count="161" uniqueCount="161">
  <si>
    <t>Dist No</t>
  </si>
  <si>
    <t>District Name</t>
  </si>
  <si>
    <t xml:space="preserve"> LEVEL 1
Fall 2019 SAFE + Parochial &amp; Home Sch Fall Enr ADM
(10% of 6,152)</t>
  </si>
  <si>
    <t>FY2021 
Need</t>
  </si>
  <si>
    <r>
      <t xml:space="preserve">Excess Fund Balance
</t>
    </r>
    <r>
      <rPr>
        <sz val="8"/>
        <color rgb="FFFF0000"/>
        <rFont val="Ebrima"/>
      </rPr>
      <t>(Based on FY19)</t>
    </r>
  </si>
  <si>
    <t>1st Half Local Effort
2020 Values
($1.416 levy)</t>
  </si>
  <si>
    <t>2020 Effort Factor, 1st Half</t>
  </si>
  <si>
    <t>ESTIMATED 1st Half Aid</t>
  </si>
  <si>
    <t>Plankinton 01-1</t>
  </si>
  <si>
    <t>White Lake 01-3</t>
  </si>
  <si>
    <t>Huron 02-2</t>
  </si>
  <si>
    <t>Iroquois 02-3</t>
  </si>
  <si>
    <t>Wolsey-Wessington 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</si>
  <si>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</si>
  <si>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</si>
  <si>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</si>
  <si>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</si>
  <si>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</si>
  <si>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</si>
  <si>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</si>
  <si>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</si>
  <si>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</si>
  <si>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</si>
  <si>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</si>
  <si>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</si>
  <si>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</si>
  <si>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</si>
  <si>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</si>
  <si>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</si>
  <si>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</si>
  <si>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</si>
  <si>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</si>
  <si>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</si>
  <si>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</si>
  <si>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</si>
  <si>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</si>
  <si>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</si>
  <si>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</si>
  <si>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</si>
  <si>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</si>
  <si>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</si>
  <si>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</si>
  <si>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</si>
  <si>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</si>
  <si>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</si>
  <si>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</si>
  <si>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</si>
  <si>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</si>
  <si>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</si>
  <si>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</si>
  <si>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</si>
  <si>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</si>
  <si>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</si>
  <si>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</si>
  <si>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</si>
  <si>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</si>
  <si>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</si>
  <si>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</si>
  <si>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</si>
  <si>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</si>
  <si>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</si>
  <si>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</si>
  <si>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</si>
  <si>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</si>
  <si>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</si>
  <si>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</si>
  <si>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</si>
  <si>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</si>
  <si>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</si>
  <si>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</si>
  <si>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</si>
  <si>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</si>
  <si>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</si>
  <si>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</si>
  <si>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</si>
  <si>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</si>
  <si>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</si>
  <si>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</si>
  <si>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</si>
  <si>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</si>
  <si>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 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</si>
  <si>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</si>
  <si>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</si>
  <si>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</si>
  <si>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</si>
  <si>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</si>
  <si>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</si>
  <si>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</si>
  <si>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</si>
  <si>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</si>
  <si>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</si>
  <si>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 Ramona 39-5</t>
  </si>
  <si>
    <t>Lead 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</si>
  <si>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</si>
  <si>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</si>
  <si>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</si>
  <si>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</si>
  <si>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</si>
  <si>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</si>
  <si>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</si>
  <si>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</si>
  <si>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</si>
  <si>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</si>
  <si>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</si>
  <si>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</si>
  <si>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</si>
  <si>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</si>
  <si>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</si>
  <si>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</si>
  <si>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</si>
  <si>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</si>
  <si>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</si>
  <si>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</si>
  <si>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</si>
  <si>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</si>
  <si>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 Valley 49-6</t>
  </si>
  <si>
    <t>West Central 49-7</t>
  </si>
  <si>
    <t>Flandreau 50-3</t>
  </si>
  <si>
    <t>Colman 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</si>
  <si>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</si>
  <si>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</si>
  <si>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</si>
  <si>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</si>
  <si>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</si>
  <si>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</si>
  <si>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</si>
  <si>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</si>
  <si>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</si>
  <si>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</si>
  <si>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</si>
  <si>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</si>
  <si>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</si>
  <si>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</si>
  <si>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</si>
  <si>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</si>
  <si>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</si>
  <si>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</si>
  <si>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</si>
  <si>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</si>
  <si>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</si>
  <si>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</si>
  <si>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</si>
  <si>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</si>
  <si>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</si>
  <si>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</si>
  <si>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</si>
  <si>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 Hudson 61-1</t>
  </si>
  <si>
    <t>Beresford 61-2</t>
  </si>
  <si>
    <t>Elk Point Jefferson 61-7</t>
  </si>
  <si>
    <t>Dakota Valley 61-8</t>
  </si>
  <si>
    <t>Selby 62-5</t>
  </si>
  <si>
    <t>Mobridge-Pollock 62-6</t>
  </si>
  <si>
    <t>Gayville Volin 63-1</t>
  </si>
  <si>
    <t>Yankton 63-3</t>
  </si>
  <si>
    <t>Dupree 64-2</t>
  </si>
  <si>
    <t>Oglala Lakota County 65-1</t>
  </si>
  <si>
    <t>Todd County 66-1</t>
  </si>
  <si>
    <t>as of 6/8/2020</t>
  </si>
  <si>
    <t>Questions - contact Office of State Aid &amp; School Finance</t>
  </si>
  <si>
    <t>(605) 773-3248</t>
  </si>
  <si>
    <t>FY2021 1st Half Special Education State 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</si>
</sst>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#,##0.000_);\(#,##0.000\)"/>
  </numFmts>
  <fonts count="12" x14ac:knownFonts="1">
    <font>
      <sz val="10"/>
      <name val="Arial"/>
    </font>
    <font>
      <sz val="16"/>
      <color rgb="FF002060"/>
      <name val="Ebrima"/>
    </font>
    <font>
      <sz val="10"/>
      <color rgb="FF002060"/>
      <name val="Ebrima"/>
    </font>
    <font>
      <sz val="9"/>
      <color rgb="FF002060"/>
      <name val="Ebrima"/>
    </font>
    <font>
      <sz val="10"/>
      <color theme="1"/>
      <name val="Ebrima"/>
    </font>
    <font>
      <sz val="10"/>
      <color theme="1" tint="0.249977111117893"/>
      <name val="Ebrima"/>
    </font>
    <font>
      <b/>
      <sz val="10"/>
      <color theme="1"/>
      <name val="Ebrima"/>
    </font>
    <font>
      <sz val="10"/>
      <color rgb="FFFF0000"/>
      <name val="Ebrima"/>
    </font>
    <font>
      <sz val="8"/>
      <color rgb="FFFF0000"/>
      <name val="Ebrima"/>
    </font>
    <font>
      <sz val="10"/>
      <color theme="3" tint="-0.499984740745262"/>
      <name val="Ebrima"/>
    </font>
    <font>
      <sz val="10"/>
      <name val="Ebrima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11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9" fillId="0" borderId="0" xfId="0" applyFont="1"/>
    <xf numFmtId="0" fontId="4" fillId="0" borderId="1" xfId="0" applyFont="1" applyBorder="1"/>
    <xf numFmtId="164" fontId="5" fillId="0" borderId="1" xfId="0" applyNumberFormat="1" applyFont="1" applyBorder="1"/>
    <xf numFmtId="5" fontId="4" fillId="0" borderId="1" xfId="0" applyNumberFormat="1" applyFont="1" applyBorder="1"/>
    <xf numFmtId="5" fontId="7" fillId="0" borderId="1" xfId="0" applyNumberFormat="1" applyFont="1" applyBorder="1"/>
    <xf numFmtId="5" fontId="10" fillId="0" borderId="1" xfId="0" applyNumberFormat="1" applyFont="1" applyBorder="1"/>
    <xf numFmtId="2" fontId="10" fillId="0" borderId="1" xfId="0" applyNumberFormat="1" applyFont="1" applyBorder="1"/>
    <xf numFmtId="0" fontId="10" fillId="0" borderId="0" xfId="0" applyFont="1"/>
    <xf numFmtId="0" fontId="4" fillId="0" borderId="1" xfId="1" applyFont="1" applyBorder="1" applyAlignment="1">
      <alignment wrapText="1"/>
    </xf>
    <xf numFmtId="3" fontId="4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Continuous"/>
    </xf>
    <xf numFmtId="38" fontId="7" fillId="0" borderId="0" xfId="0" applyNumberFormat="1" applyFont="1"/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</cellXfs>
  <cellStyles count="2">
    <cellStyle name="Normal" xfId="0" builtinId="0"/>
    <cellStyle name="Normal_Sheet1_2002 FINAL STATE SPED RECALC 7-15-2003" xfId="1" xr:uid="{0ED3C46B-6B23-49C9-A455-9480ED8E47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693420</xdr:colOff>
      <xdr:row>0</xdr:row>
      <xdr:rowOff>104776</xdr:rowOff>
    </xdr:from>
    <xdr:to>
      <xdr:col>7</xdr:col>
      <xdr:colOff>481965</xdr:colOff>
      <xdr:row>2</xdr:row>
      <xdr:rowOff>54429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3904DF-42FE-4971-BDCD-64E120132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7820" y="104776"/>
          <a:ext cx="1426845" cy="4468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Aid/FY99/finalest/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3F3C0-EDEE-4885-B612-069EDDD16DBC}">
  <sheetPr>
    <pageSetUpPr fitToPage="1"/>
  </sheetPr>
  <dimension ref="A1:H156"/>
  <sheetViews>
    <sheetView showGridLines="0" tabSelected="1" zoomScaleNormal="100" workbookViewId="0">
      <pane xSplit="2" ySplit="4" topLeftCell="C5" activePane="bottomRight" state="frozen"/>
      <selection pane="topRight" activeCell="D1" sqref="D1"/>
      <selection pane="bottomLeft" activeCell="A4" sqref="A4"/>
      <selection pane="bottomRight" activeCell="A3" sqref="A3"/>
    </sheetView>
  </sheetViews>
  <sheetFormatPr defaultColWidth="7.54296875" defaultRowHeight="16" x14ac:dyDescent="0.45"/>
  <cols>
    <col min="1" max="1" width="6" style="13" bestFit="1" customWidth="1"/>
    <col min="2" max="2" width="24.7265625" style="13" customWidth="1"/>
    <col min="3" max="3" width="13.7265625" style="14" customWidth="1"/>
    <col min="4" max="4" width="12.453125" style="15" bestFit="1" customWidth="1"/>
    <col min="5" max="5" width="14.1796875" style="16" customWidth="1"/>
    <col min="6" max="6" width="14.54296875" style="10" customWidth="1"/>
    <col min="7" max="7" width="9.26953125" style="10" customWidth="1"/>
    <col min="8" max="8" width="12.81640625" style="13" customWidth="1"/>
    <col min="9" max="16384" width="7.54296875" style="3"/>
  </cols>
  <sheetData>
    <row r="1" spans="1:8" s="1" customFormat="1" ht="25" x14ac:dyDescent="0.7">
      <c r="A1" s="21" t="s">
        <v>160</v>
      </c>
      <c r="B1" s="21"/>
      <c r="C1" s="21"/>
      <c r="D1" s="21"/>
      <c r="E1" s="21"/>
      <c r="F1" s="21"/>
      <c r="G1" s="21"/>
      <c r="H1" s="21"/>
    </row>
    <row r="2" spans="1:8" s="1" customFormat="1" x14ac:dyDescent="0.45">
      <c r="A2" s="2" t="s">
        <v>157</v>
      </c>
    </row>
    <row r="3" spans="1:8" s="1" customFormat="1" ht="10.5" customHeight="1" x14ac:dyDescent="0.45"/>
    <row r="4" spans="1:8" ht="96" x14ac:dyDescent="0.45">
      <c r="A4" s="17" t="s">
        <v>0</v>
      </c>
      <c r="B4" s="17" t="s">
        <v>1</v>
      </c>
      <c r="C4" s="18" t="s">
        <v>2</v>
      </c>
      <c r="D4" s="19" t="s">
        <v>3</v>
      </c>
      <c r="E4" s="20" t="s">
        <v>4</v>
      </c>
      <c r="F4" s="18" t="s">
        <v>5</v>
      </c>
      <c r="G4" s="18" t="s">
        <v>6</v>
      </c>
      <c r="H4" s="19" t="s">
        <v>7</v>
      </c>
    </row>
    <row r="5" spans="1:8" s="10" customFormat="1" x14ac:dyDescent="0.45">
      <c r="A5" s="4">
        <v>6001</v>
      </c>
      <c r="B5" s="4" t="s">
        <v>21</v>
      </c>
      <c r="C5" s="5">
        <v>5348.2</v>
      </c>
      <c r="D5" s="6">
        <v>8130125.6400000006</v>
      </c>
      <c r="E5" s="7">
        <v>0</v>
      </c>
      <c r="F5" s="8">
        <v>1751010</v>
      </c>
      <c r="G5" s="9">
        <v>1</v>
      </c>
      <c r="H5" s="6">
        <f t="shared" ref="H5:H36" si="0">IF((((0.5*D5-F5)*G5)-(E5*0.5))&lt;0,0,ROUND((((0.5*D5-F5)*G5)-(E5*0.5)),0))</f>
        <v>2314053</v>
      </c>
    </row>
    <row r="6" spans="1:8" s="10" customFormat="1" x14ac:dyDescent="0.45">
      <c r="A6" s="4">
        <v>58003</v>
      </c>
      <c r="B6" s="11" t="s">
        <v>139</v>
      </c>
      <c r="C6" s="5">
        <v>281</v>
      </c>
      <c r="D6" s="6">
        <v>413389.2</v>
      </c>
      <c r="E6" s="7">
        <v>662135.29249999998</v>
      </c>
      <c r="F6" s="8">
        <v>835934</v>
      </c>
      <c r="G6" s="9">
        <v>0.42</v>
      </c>
      <c r="H6" s="6">
        <f t="shared" si="0"/>
        <v>0</v>
      </c>
    </row>
    <row r="7" spans="1:8" s="10" customFormat="1" x14ac:dyDescent="0.45">
      <c r="A7" s="4">
        <v>61001</v>
      </c>
      <c r="B7" s="4" t="s">
        <v>146</v>
      </c>
      <c r="C7" s="5">
        <v>363.23</v>
      </c>
      <c r="D7" s="6">
        <v>593266.09600000002</v>
      </c>
      <c r="E7" s="7">
        <v>0</v>
      </c>
      <c r="F7" s="8">
        <v>267841</v>
      </c>
      <c r="G7" s="9">
        <v>1</v>
      </c>
      <c r="H7" s="6">
        <f t="shared" si="0"/>
        <v>28792</v>
      </c>
    </row>
    <row r="8" spans="1:8" s="10" customFormat="1" x14ac:dyDescent="0.45">
      <c r="A8" s="4">
        <v>11001</v>
      </c>
      <c r="B8" s="4" t="s">
        <v>30</v>
      </c>
      <c r="C8" s="5">
        <v>336</v>
      </c>
      <c r="D8" s="6">
        <v>510433.2</v>
      </c>
      <c r="E8" s="7">
        <v>343729.9</v>
      </c>
      <c r="F8" s="8">
        <v>167908</v>
      </c>
      <c r="G8" s="9">
        <v>1</v>
      </c>
      <c r="H8" s="6">
        <f t="shared" si="0"/>
        <v>0</v>
      </c>
    </row>
    <row r="9" spans="1:8" s="10" customFormat="1" x14ac:dyDescent="0.45">
      <c r="A9" s="4">
        <v>38001</v>
      </c>
      <c r="B9" s="4" t="s">
        <v>85</v>
      </c>
      <c r="C9" s="5">
        <v>260</v>
      </c>
      <c r="D9" s="6">
        <v>381775</v>
      </c>
      <c r="E9" s="7">
        <v>745200.30249999999</v>
      </c>
      <c r="F9" s="8">
        <v>288505</v>
      </c>
      <c r="G9" s="9">
        <v>1</v>
      </c>
      <c r="H9" s="6">
        <f t="shared" si="0"/>
        <v>0</v>
      </c>
    </row>
    <row r="10" spans="1:8" s="10" customFormat="1" x14ac:dyDescent="0.45">
      <c r="A10" s="4">
        <v>21001</v>
      </c>
      <c r="B10" s="4" t="s">
        <v>54</v>
      </c>
      <c r="C10" s="5">
        <v>200.9</v>
      </c>
      <c r="D10" s="6">
        <v>232217.68000000002</v>
      </c>
      <c r="E10" s="7">
        <v>294479.65000000002</v>
      </c>
      <c r="F10" s="8">
        <v>136718</v>
      </c>
      <c r="G10" s="9">
        <v>1</v>
      </c>
      <c r="H10" s="6">
        <f t="shared" si="0"/>
        <v>0</v>
      </c>
    </row>
    <row r="11" spans="1:8" s="10" customFormat="1" x14ac:dyDescent="0.45">
      <c r="A11" s="4">
        <v>4001</v>
      </c>
      <c r="B11" s="4" t="s">
        <v>14</v>
      </c>
      <c r="C11" s="5">
        <v>231</v>
      </c>
      <c r="D11" s="6">
        <v>419516.2</v>
      </c>
      <c r="E11" s="7">
        <v>0</v>
      </c>
      <c r="F11" s="8">
        <v>164288</v>
      </c>
      <c r="G11" s="9">
        <v>1</v>
      </c>
      <c r="H11" s="6">
        <f t="shared" si="0"/>
        <v>45470</v>
      </c>
    </row>
    <row r="12" spans="1:8" s="10" customFormat="1" x14ac:dyDescent="0.45">
      <c r="A12" s="4">
        <v>49001</v>
      </c>
      <c r="B12" s="4" t="s">
        <v>110</v>
      </c>
      <c r="C12" s="5">
        <v>517</v>
      </c>
      <c r="D12" s="6">
        <v>539066.4</v>
      </c>
      <c r="E12" s="7">
        <v>0</v>
      </c>
      <c r="F12" s="8">
        <v>158528</v>
      </c>
      <c r="G12" s="9">
        <v>1</v>
      </c>
      <c r="H12" s="6">
        <f t="shared" si="0"/>
        <v>111005</v>
      </c>
    </row>
    <row r="13" spans="1:8" s="10" customFormat="1" x14ac:dyDescent="0.45">
      <c r="A13" s="4">
        <v>9001</v>
      </c>
      <c r="B13" s="4" t="s">
        <v>27</v>
      </c>
      <c r="C13" s="5">
        <v>1421.51</v>
      </c>
      <c r="D13" s="6">
        <v>1716459.952</v>
      </c>
      <c r="E13" s="7">
        <v>0</v>
      </c>
      <c r="F13" s="8">
        <v>398529</v>
      </c>
      <c r="G13" s="9">
        <v>1</v>
      </c>
      <c r="H13" s="6">
        <f t="shared" si="0"/>
        <v>459701</v>
      </c>
    </row>
    <row r="14" spans="1:8" s="10" customFormat="1" x14ac:dyDescent="0.45">
      <c r="A14" s="4">
        <v>3001</v>
      </c>
      <c r="B14" s="4" t="s">
        <v>13</v>
      </c>
      <c r="C14" s="5">
        <v>517</v>
      </c>
      <c r="D14" s="6">
        <v>670989.4</v>
      </c>
      <c r="E14" s="7">
        <v>0</v>
      </c>
      <c r="F14" s="8">
        <v>159107</v>
      </c>
      <c r="G14" s="9">
        <v>1</v>
      </c>
      <c r="H14" s="6">
        <f t="shared" si="0"/>
        <v>176388</v>
      </c>
    </row>
    <row r="15" spans="1:8" s="10" customFormat="1" x14ac:dyDescent="0.45">
      <c r="A15" s="4">
        <v>61002</v>
      </c>
      <c r="B15" s="4" t="s">
        <v>147</v>
      </c>
      <c r="C15" s="5">
        <v>744</v>
      </c>
      <c r="D15" s="6">
        <v>868509.8</v>
      </c>
      <c r="E15" s="7">
        <v>45948.714999999997</v>
      </c>
      <c r="F15" s="8">
        <v>378957</v>
      </c>
      <c r="G15" s="9">
        <v>1</v>
      </c>
      <c r="H15" s="6">
        <f t="shared" si="0"/>
        <v>32324</v>
      </c>
    </row>
    <row r="16" spans="1:8" s="10" customFormat="1" x14ac:dyDescent="0.45">
      <c r="A16" s="4">
        <v>25001</v>
      </c>
      <c r="B16" s="4" t="s">
        <v>63</v>
      </c>
      <c r="C16" s="5">
        <v>90</v>
      </c>
      <c r="D16" s="6">
        <v>114738</v>
      </c>
      <c r="E16" s="7">
        <v>0</v>
      </c>
      <c r="F16" s="8">
        <v>69452</v>
      </c>
      <c r="G16" s="9">
        <v>1</v>
      </c>
      <c r="H16" s="6">
        <f t="shared" si="0"/>
        <v>0</v>
      </c>
    </row>
    <row r="17" spans="1:8" s="10" customFormat="1" x14ac:dyDescent="0.45">
      <c r="A17" s="4">
        <v>52001</v>
      </c>
      <c r="B17" s="4" t="s">
        <v>124</v>
      </c>
      <c r="C17" s="5">
        <v>190</v>
      </c>
      <c r="D17" s="6">
        <v>206318</v>
      </c>
      <c r="E17" s="7">
        <v>61740.119999999995</v>
      </c>
      <c r="F17" s="8">
        <v>247781</v>
      </c>
      <c r="G17" s="9">
        <v>0.62</v>
      </c>
      <c r="H17" s="6">
        <f t="shared" si="0"/>
        <v>0</v>
      </c>
    </row>
    <row r="18" spans="1:8" s="10" customFormat="1" x14ac:dyDescent="0.45">
      <c r="A18" s="4">
        <v>4002</v>
      </c>
      <c r="B18" s="4" t="s">
        <v>15</v>
      </c>
      <c r="C18" s="5">
        <v>528</v>
      </c>
      <c r="D18" s="6">
        <v>545795.60000000009</v>
      </c>
      <c r="E18" s="7">
        <v>0</v>
      </c>
      <c r="F18" s="8">
        <v>352167</v>
      </c>
      <c r="G18" s="9">
        <v>1</v>
      </c>
      <c r="H18" s="6">
        <f t="shared" si="0"/>
        <v>0</v>
      </c>
    </row>
    <row r="19" spans="1:8" s="10" customFormat="1" x14ac:dyDescent="0.45">
      <c r="A19" s="4">
        <v>22001</v>
      </c>
      <c r="B19" s="4" t="s">
        <v>56</v>
      </c>
      <c r="C19" s="5">
        <v>113</v>
      </c>
      <c r="D19" s="6">
        <v>117270.6</v>
      </c>
      <c r="E19" s="7">
        <v>777314.5</v>
      </c>
      <c r="F19" s="8">
        <v>187255</v>
      </c>
      <c r="G19" s="9">
        <v>0</v>
      </c>
      <c r="H19" s="6">
        <f t="shared" si="0"/>
        <v>0</v>
      </c>
    </row>
    <row r="20" spans="1:8" s="10" customFormat="1" x14ac:dyDescent="0.45">
      <c r="A20" s="4">
        <v>49002</v>
      </c>
      <c r="B20" s="4" t="s">
        <v>111</v>
      </c>
      <c r="C20" s="5">
        <v>4567</v>
      </c>
      <c r="D20" s="6">
        <v>5976764.4000000004</v>
      </c>
      <c r="E20" s="7">
        <v>0</v>
      </c>
      <c r="F20" s="8">
        <v>1520070</v>
      </c>
      <c r="G20" s="9">
        <v>1</v>
      </c>
      <c r="H20" s="6">
        <f t="shared" si="0"/>
        <v>1468312</v>
      </c>
    </row>
    <row r="21" spans="1:8" s="10" customFormat="1" x14ac:dyDescent="0.45">
      <c r="A21" s="4">
        <v>30003</v>
      </c>
      <c r="B21" s="4" t="s">
        <v>74</v>
      </c>
      <c r="C21" s="5">
        <v>353.91</v>
      </c>
      <c r="D21" s="6">
        <v>545171.43200000003</v>
      </c>
      <c r="E21" s="7">
        <v>0</v>
      </c>
      <c r="F21" s="8">
        <v>283301</v>
      </c>
      <c r="G21" s="9">
        <v>1</v>
      </c>
      <c r="H21" s="6">
        <f t="shared" si="0"/>
        <v>0</v>
      </c>
    </row>
    <row r="22" spans="1:8" s="10" customFormat="1" x14ac:dyDescent="0.45">
      <c r="A22" s="4">
        <v>45004</v>
      </c>
      <c r="B22" s="11" t="s">
        <v>104</v>
      </c>
      <c r="C22" s="5">
        <v>455</v>
      </c>
      <c r="D22" s="6">
        <v>545741</v>
      </c>
      <c r="E22" s="7">
        <v>75443.797500000015</v>
      </c>
      <c r="F22" s="8">
        <v>608535</v>
      </c>
      <c r="G22" s="9">
        <v>0.39</v>
      </c>
      <c r="H22" s="6">
        <f t="shared" si="0"/>
        <v>0</v>
      </c>
    </row>
    <row r="23" spans="1:8" s="10" customFormat="1" x14ac:dyDescent="0.45">
      <c r="A23" s="4">
        <v>5001</v>
      </c>
      <c r="B23" s="4" t="s">
        <v>17</v>
      </c>
      <c r="C23" s="5">
        <v>3555.5499999999997</v>
      </c>
      <c r="D23" s="6">
        <v>4689627.3599999994</v>
      </c>
      <c r="E23" s="7">
        <v>0</v>
      </c>
      <c r="F23" s="8">
        <v>1300412</v>
      </c>
      <c r="G23" s="9">
        <v>1</v>
      </c>
      <c r="H23" s="6">
        <f t="shared" si="0"/>
        <v>1044402</v>
      </c>
    </row>
    <row r="24" spans="1:8" s="10" customFormat="1" x14ac:dyDescent="0.45">
      <c r="A24" s="4">
        <v>26002</v>
      </c>
      <c r="B24" s="4" t="s">
        <v>65</v>
      </c>
      <c r="C24" s="5">
        <v>254</v>
      </c>
      <c r="D24" s="6">
        <v>261095.80000000002</v>
      </c>
      <c r="E24" s="7">
        <v>29665.960000000006</v>
      </c>
      <c r="F24" s="8">
        <v>143988</v>
      </c>
      <c r="G24" s="9">
        <v>1</v>
      </c>
      <c r="H24" s="6">
        <f t="shared" si="0"/>
        <v>0</v>
      </c>
    </row>
    <row r="25" spans="1:8" s="10" customFormat="1" x14ac:dyDescent="0.45">
      <c r="A25" s="4">
        <v>43001</v>
      </c>
      <c r="B25" s="4" t="s">
        <v>99</v>
      </c>
      <c r="C25" s="5">
        <v>229</v>
      </c>
      <c r="D25" s="6">
        <v>296507.80000000005</v>
      </c>
      <c r="E25" s="7">
        <v>0</v>
      </c>
      <c r="F25" s="8">
        <v>150727</v>
      </c>
      <c r="G25" s="9">
        <v>1</v>
      </c>
      <c r="H25" s="6">
        <f t="shared" si="0"/>
        <v>0</v>
      </c>
    </row>
    <row r="26" spans="1:8" s="10" customFormat="1" x14ac:dyDescent="0.45">
      <c r="A26" s="4">
        <v>41001</v>
      </c>
      <c r="B26" s="4" t="s">
        <v>94</v>
      </c>
      <c r="C26" s="5">
        <v>943</v>
      </c>
      <c r="D26" s="6">
        <v>1180421.6000000001</v>
      </c>
      <c r="E26" s="7">
        <v>0</v>
      </c>
      <c r="F26" s="8">
        <v>482670</v>
      </c>
      <c r="G26" s="9">
        <v>1</v>
      </c>
      <c r="H26" s="6">
        <f t="shared" si="0"/>
        <v>107541</v>
      </c>
    </row>
    <row r="27" spans="1:8" s="10" customFormat="1" x14ac:dyDescent="0.45">
      <c r="A27" s="4">
        <v>28001</v>
      </c>
      <c r="B27" s="4" t="s">
        <v>69</v>
      </c>
      <c r="C27" s="5">
        <v>317</v>
      </c>
      <c r="D27" s="6">
        <v>349144.4</v>
      </c>
      <c r="E27" s="7">
        <v>137537.32</v>
      </c>
      <c r="F27" s="8">
        <v>197932</v>
      </c>
      <c r="G27" s="9">
        <v>1</v>
      </c>
      <c r="H27" s="6">
        <f t="shared" si="0"/>
        <v>0</v>
      </c>
    </row>
    <row r="28" spans="1:8" s="10" customFormat="1" x14ac:dyDescent="0.45">
      <c r="A28" s="4">
        <v>60001</v>
      </c>
      <c r="B28" s="4" t="s">
        <v>142</v>
      </c>
      <c r="C28" s="5">
        <v>290.93</v>
      </c>
      <c r="D28" s="6">
        <v>318452.13600000006</v>
      </c>
      <c r="E28" s="7">
        <v>90805.027500000011</v>
      </c>
      <c r="F28" s="8">
        <v>201558</v>
      </c>
      <c r="G28" s="9">
        <v>1</v>
      </c>
      <c r="H28" s="6">
        <f t="shared" si="0"/>
        <v>0</v>
      </c>
    </row>
    <row r="29" spans="1:8" s="10" customFormat="1" x14ac:dyDescent="0.45">
      <c r="A29" s="4">
        <v>7001</v>
      </c>
      <c r="B29" s="4" t="s">
        <v>25</v>
      </c>
      <c r="C29" s="5">
        <v>1056.9000000000001</v>
      </c>
      <c r="D29" s="6">
        <v>1268868.8800000001</v>
      </c>
      <c r="E29" s="7">
        <v>0</v>
      </c>
      <c r="F29" s="8">
        <v>486488</v>
      </c>
      <c r="G29" s="9">
        <v>1</v>
      </c>
      <c r="H29" s="6">
        <f t="shared" si="0"/>
        <v>147946</v>
      </c>
    </row>
    <row r="30" spans="1:8" s="10" customFormat="1" x14ac:dyDescent="0.45">
      <c r="A30" s="4">
        <v>39001</v>
      </c>
      <c r="B30" s="4" t="s">
        <v>88</v>
      </c>
      <c r="C30" s="5">
        <v>562</v>
      </c>
      <c r="D30" s="6">
        <v>524602.4</v>
      </c>
      <c r="E30" s="7">
        <v>311574.67249999999</v>
      </c>
      <c r="F30" s="8">
        <v>265772</v>
      </c>
      <c r="G30" s="9">
        <v>1</v>
      </c>
      <c r="H30" s="6">
        <f t="shared" si="0"/>
        <v>0</v>
      </c>
    </row>
    <row r="31" spans="1:8" s="10" customFormat="1" x14ac:dyDescent="0.45">
      <c r="A31" s="4">
        <v>12002</v>
      </c>
      <c r="B31" s="4" t="s">
        <v>33</v>
      </c>
      <c r="C31" s="5">
        <v>428</v>
      </c>
      <c r="D31" s="6">
        <v>485916.60000000003</v>
      </c>
      <c r="E31" s="7">
        <v>1132945.1900000002</v>
      </c>
      <c r="F31" s="8">
        <v>569581</v>
      </c>
      <c r="G31" s="9">
        <v>0.65</v>
      </c>
      <c r="H31" s="6">
        <f t="shared" si="0"/>
        <v>0</v>
      </c>
    </row>
    <row r="32" spans="1:8" s="10" customFormat="1" x14ac:dyDescent="0.45">
      <c r="A32" s="4">
        <v>50005</v>
      </c>
      <c r="B32" s="4" t="s">
        <v>118</v>
      </c>
      <c r="C32" s="5">
        <v>283.39999999999998</v>
      </c>
      <c r="D32" s="6">
        <v>313780.68</v>
      </c>
      <c r="E32" s="7">
        <v>157924.66</v>
      </c>
      <c r="F32" s="8">
        <v>192522</v>
      </c>
      <c r="G32" s="9">
        <v>1</v>
      </c>
      <c r="H32" s="6">
        <f t="shared" si="0"/>
        <v>0</v>
      </c>
    </row>
    <row r="33" spans="1:8" s="10" customFormat="1" x14ac:dyDescent="0.45">
      <c r="A33" s="4">
        <v>59003</v>
      </c>
      <c r="B33" s="4" t="s">
        <v>141</v>
      </c>
      <c r="C33" s="5">
        <v>233.1</v>
      </c>
      <c r="D33" s="6">
        <v>192657.12000000002</v>
      </c>
      <c r="E33" s="7">
        <v>620508.63</v>
      </c>
      <c r="F33" s="8">
        <v>225042</v>
      </c>
      <c r="G33" s="9">
        <v>0.71</v>
      </c>
      <c r="H33" s="6">
        <f t="shared" si="0"/>
        <v>0</v>
      </c>
    </row>
    <row r="34" spans="1:8" s="10" customFormat="1" x14ac:dyDescent="0.45">
      <c r="A34" s="4">
        <v>21003</v>
      </c>
      <c r="B34" s="4" t="s">
        <v>55</v>
      </c>
      <c r="C34" s="5">
        <v>333.79</v>
      </c>
      <c r="D34" s="6">
        <v>341030.60800000001</v>
      </c>
      <c r="E34" s="7">
        <v>1271755.4175</v>
      </c>
      <c r="F34" s="8">
        <v>347736</v>
      </c>
      <c r="G34" s="9">
        <v>0.71</v>
      </c>
      <c r="H34" s="6">
        <f t="shared" si="0"/>
        <v>0</v>
      </c>
    </row>
    <row r="35" spans="1:8" s="10" customFormat="1" x14ac:dyDescent="0.45">
      <c r="A35" s="4">
        <v>16001</v>
      </c>
      <c r="B35" s="4" t="s">
        <v>44</v>
      </c>
      <c r="C35" s="5">
        <v>1028.1400000000001</v>
      </c>
      <c r="D35" s="6">
        <v>1252769.7280000001</v>
      </c>
      <c r="E35" s="7">
        <v>92472.042499999981</v>
      </c>
      <c r="F35" s="8">
        <v>774856</v>
      </c>
      <c r="G35" s="9">
        <v>1</v>
      </c>
      <c r="H35" s="6">
        <f t="shared" si="0"/>
        <v>0</v>
      </c>
    </row>
    <row r="36" spans="1:8" s="10" customFormat="1" x14ac:dyDescent="0.45">
      <c r="A36" s="4">
        <v>61008</v>
      </c>
      <c r="B36" s="4" t="s">
        <v>149</v>
      </c>
      <c r="C36" s="5">
        <v>1394</v>
      </c>
      <c r="D36" s="6">
        <v>1350992.8</v>
      </c>
      <c r="E36" s="7">
        <v>0</v>
      </c>
      <c r="F36" s="8">
        <v>691364</v>
      </c>
      <c r="G36" s="9">
        <v>1</v>
      </c>
      <c r="H36" s="6">
        <f t="shared" si="0"/>
        <v>0</v>
      </c>
    </row>
    <row r="37" spans="1:8" s="10" customFormat="1" x14ac:dyDescent="0.45">
      <c r="A37" s="4">
        <v>38002</v>
      </c>
      <c r="B37" s="4" t="s">
        <v>86</v>
      </c>
      <c r="C37" s="5">
        <v>286</v>
      </c>
      <c r="D37" s="6">
        <v>320708.2</v>
      </c>
      <c r="E37" s="7">
        <v>290305.96250000002</v>
      </c>
      <c r="F37" s="8">
        <v>345568</v>
      </c>
      <c r="G37" s="9">
        <v>0.71</v>
      </c>
      <c r="H37" s="6">
        <f t="shared" ref="H37:H68" si="1">IF((((0.5*D37-F37)*G37)-(E37*0.5))&lt;0,0,ROUND((((0.5*D37-F37)*G37)-(E37*0.5)),0))</f>
        <v>0</v>
      </c>
    </row>
    <row r="38" spans="1:8" s="10" customFormat="1" x14ac:dyDescent="0.45">
      <c r="A38" s="4">
        <v>49003</v>
      </c>
      <c r="B38" s="4" t="s">
        <v>112</v>
      </c>
      <c r="C38" s="5">
        <v>1233.96</v>
      </c>
      <c r="D38" s="6">
        <v>1106381.192</v>
      </c>
      <c r="E38" s="7">
        <v>0</v>
      </c>
      <c r="F38" s="8">
        <v>479673</v>
      </c>
      <c r="G38" s="9">
        <v>1</v>
      </c>
      <c r="H38" s="6">
        <f t="shared" si="1"/>
        <v>73518</v>
      </c>
    </row>
    <row r="39" spans="1:8" s="10" customFormat="1" x14ac:dyDescent="0.45">
      <c r="A39" s="4">
        <v>5006</v>
      </c>
      <c r="B39" s="4" t="s">
        <v>20</v>
      </c>
      <c r="C39" s="5">
        <v>382</v>
      </c>
      <c r="D39" s="6">
        <v>402250.4</v>
      </c>
      <c r="E39" s="7">
        <v>276719.64999999997</v>
      </c>
      <c r="F39" s="8">
        <v>322067</v>
      </c>
      <c r="G39" s="9">
        <v>1</v>
      </c>
      <c r="H39" s="6">
        <f t="shared" si="1"/>
        <v>0</v>
      </c>
    </row>
    <row r="40" spans="1:8" s="10" customFormat="1" x14ac:dyDescent="0.45">
      <c r="A40" s="4">
        <v>19004</v>
      </c>
      <c r="B40" s="4" t="s">
        <v>51</v>
      </c>
      <c r="C40" s="5">
        <v>525</v>
      </c>
      <c r="D40" s="6">
        <v>579653</v>
      </c>
      <c r="E40" s="7">
        <v>130832.72499999998</v>
      </c>
      <c r="F40" s="8">
        <v>489700</v>
      </c>
      <c r="G40" s="9">
        <v>0.78</v>
      </c>
      <c r="H40" s="6">
        <f t="shared" si="1"/>
        <v>0</v>
      </c>
    </row>
    <row r="41" spans="1:8" s="10" customFormat="1" x14ac:dyDescent="0.45">
      <c r="A41" s="4">
        <v>56002</v>
      </c>
      <c r="B41" s="4" t="s">
        <v>134</v>
      </c>
      <c r="C41" s="5">
        <v>151</v>
      </c>
      <c r="D41" s="6">
        <v>265465.2</v>
      </c>
      <c r="E41" s="7">
        <v>539237.36</v>
      </c>
      <c r="F41" s="8">
        <v>382469</v>
      </c>
      <c r="G41" s="9">
        <v>0.21</v>
      </c>
      <c r="H41" s="6">
        <f t="shared" si="1"/>
        <v>0</v>
      </c>
    </row>
    <row r="42" spans="1:8" s="10" customFormat="1" x14ac:dyDescent="0.45">
      <c r="A42" s="4">
        <v>51001</v>
      </c>
      <c r="B42" s="4" t="s">
        <v>119</v>
      </c>
      <c r="C42" s="5">
        <v>3043</v>
      </c>
      <c r="D42" s="6">
        <v>3863465.6</v>
      </c>
      <c r="E42" s="7">
        <v>992541.90750000009</v>
      </c>
      <c r="F42" s="8">
        <v>476619</v>
      </c>
      <c r="G42" s="9">
        <v>1</v>
      </c>
      <c r="H42" s="6">
        <f t="shared" si="1"/>
        <v>958843</v>
      </c>
    </row>
    <row r="43" spans="1:8" s="10" customFormat="1" x14ac:dyDescent="0.45">
      <c r="A43" s="4">
        <v>64002</v>
      </c>
      <c r="B43" s="4" t="s">
        <v>154</v>
      </c>
      <c r="C43" s="5">
        <v>392</v>
      </c>
      <c r="D43" s="6">
        <v>621505.4</v>
      </c>
      <c r="E43" s="7">
        <v>0</v>
      </c>
      <c r="F43" s="8">
        <v>156481</v>
      </c>
      <c r="G43" s="9">
        <v>1</v>
      </c>
      <c r="H43" s="6">
        <f t="shared" si="1"/>
        <v>154272</v>
      </c>
    </row>
    <row r="44" spans="1:8" s="10" customFormat="1" x14ac:dyDescent="0.45">
      <c r="A44" s="4">
        <v>20001</v>
      </c>
      <c r="B44" s="4" t="s">
        <v>52</v>
      </c>
      <c r="C44" s="5">
        <v>456</v>
      </c>
      <c r="D44" s="6">
        <v>724812.2</v>
      </c>
      <c r="E44" s="7">
        <v>0</v>
      </c>
      <c r="F44" s="8">
        <v>148437</v>
      </c>
      <c r="G44" s="9">
        <v>1</v>
      </c>
      <c r="H44" s="6">
        <f t="shared" si="1"/>
        <v>213969</v>
      </c>
    </row>
    <row r="45" spans="1:8" s="10" customFormat="1" x14ac:dyDescent="0.45">
      <c r="A45" s="4">
        <v>23001</v>
      </c>
      <c r="B45" s="4" t="s">
        <v>59</v>
      </c>
      <c r="C45" s="5">
        <v>169</v>
      </c>
      <c r="D45" s="6">
        <v>186320.80000000002</v>
      </c>
      <c r="E45" s="7">
        <v>0</v>
      </c>
      <c r="F45" s="8">
        <v>113862</v>
      </c>
      <c r="G45" s="9">
        <v>1</v>
      </c>
      <c r="H45" s="6">
        <f t="shared" si="1"/>
        <v>0</v>
      </c>
    </row>
    <row r="46" spans="1:8" s="10" customFormat="1" x14ac:dyDescent="0.45">
      <c r="A46" s="4">
        <v>22005</v>
      </c>
      <c r="B46" s="4" t="s">
        <v>57</v>
      </c>
      <c r="C46" s="5">
        <v>143</v>
      </c>
      <c r="D46" s="6">
        <v>118033.60000000001</v>
      </c>
      <c r="E46" s="7">
        <v>589827.4</v>
      </c>
      <c r="F46" s="8">
        <v>380728</v>
      </c>
      <c r="G46" s="9">
        <v>0.66</v>
      </c>
      <c r="H46" s="6">
        <f t="shared" si="1"/>
        <v>0</v>
      </c>
    </row>
    <row r="47" spans="1:8" s="10" customFormat="1" x14ac:dyDescent="0.45">
      <c r="A47" s="4">
        <v>16002</v>
      </c>
      <c r="B47" s="4" t="s">
        <v>45</v>
      </c>
      <c r="C47" s="5">
        <v>8</v>
      </c>
      <c r="D47" s="6">
        <v>38770.6</v>
      </c>
      <c r="E47" s="7">
        <v>0</v>
      </c>
      <c r="F47" s="8">
        <v>36419</v>
      </c>
      <c r="G47" s="9">
        <v>1</v>
      </c>
      <c r="H47" s="6">
        <f t="shared" si="1"/>
        <v>0</v>
      </c>
    </row>
    <row r="48" spans="1:8" s="10" customFormat="1" x14ac:dyDescent="0.45">
      <c r="A48" s="4">
        <v>61007</v>
      </c>
      <c r="B48" s="4" t="s">
        <v>148</v>
      </c>
      <c r="C48" s="5">
        <v>703</v>
      </c>
      <c r="D48" s="6">
        <v>739913.6</v>
      </c>
      <c r="E48" s="7">
        <v>342914.65499999997</v>
      </c>
      <c r="F48" s="8">
        <v>405554</v>
      </c>
      <c r="G48" s="9">
        <v>1</v>
      </c>
      <c r="H48" s="6">
        <f t="shared" si="1"/>
        <v>0</v>
      </c>
    </row>
    <row r="49" spans="1:8" s="10" customFormat="1" x14ac:dyDescent="0.45">
      <c r="A49" s="4">
        <v>5003</v>
      </c>
      <c r="B49" s="4" t="s">
        <v>18</v>
      </c>
      <c r="C49" s="5">
        <v>356</v>
      </c>
      <c r="D49" s="6">
        <v>370849.2</v>
      </c>
      <c r="E49" s="7">
        <v>276819.47250000003</v>
      </c>
      <c r="F49" s="8">
        <v>322793</v>
      </c>
      <c r="G49" s="9">
        <v>1</v>
      </c>
      <c r="H49" s="6">
        <f t="shared" si="1"/>
        <v>0</v>
      </c>
    </row>
    <row r="50" spans="1:8" s="10" customFormat="1" x14ac:dyDescent="0.45">
      <c r="A50" s="4">
        <v>28002</v>
      </c>
      <c r="B50" s="4" t="s">
        <v>70</v>
      </c>
      <c r="C50" s="5">
        <v>279</v>
      </c>
      <c r="D50" s="6">
        <v>471277.80000000005</v>
      </c>
      <c r="E50" s="7">
        <v>0</v>
      </c>
      <c r="F50" s="8">
        <v>253719</v>
      </c>
      <c r="G50" s="9">
        <v>1</v>
      </c>
      <c r="H50" s="6">
        <f t="shared" si="1"/>
        <v>0</v>
      </c>
    </row>
    <row r="51" spans="1:8" s="10" customFormat="1" x14ac:dyDescent="0.45">
      <c r="A51" s="4">
        <v>17001</v>
      </c>
      <c r="B51" s="4" t="s">
        <v>46</v>
      </c>
      <c r="C51" s="5">
        <v>276.5</v>
      </c>
      <c r="D51" s="6">
        <v>308786.80000000005</v>
      </c>
      <c r="E51" s="7">
        <v>0</v>
      </c>
      <c r="F51" s="8">
        <v>114532</v>
      </c>
      <c r="G51" s="9">
        <v>1</v>
      </c>
      <c r="H51" s="6">
        <f t="shared" si="1"/>
        <v>39861</v>
      </c>
    </row>
    <row r="52" spans="1:8" s="10" customFormat="1" x14ac:dyDescent="0.45">
      <c r="A52" s="4">
        <v>44001</v>
      </c>
      <c r="B52" s="4" t="s">
        <v>102</v>
      </c>
      <c r="C52" s="5">
        <v>160</v>
      </c>
      <c r="D52" s="6">
        <v>192400</v>
      </c>
      <c r="E52" s="7">
        <v>219046.5</v>
      </c>
      <c r="F52" s="8">
        <v>353069</v>
      </c>
      <c r="G52" s="9">
        <v>0.46</v>
      </c>
      <c r="H52" s="6">
        <f t="shared" si="1"/>
        <v>0</v>
      </c>
    </row>
    <row r="53" spans="1:8" s="10" customFormat="1" x14ac:dyDescent="0.45">
      <c r="A53" s="4">
        <v>46002</v>
      </c>
      <c r="B53" s="4" t="s">
        <v>107</v>
      </c>
      <c r="C53" s="5">
        <v>195</v>
      </c>
      <c r="D53" s="6">
        <v>201145</v>
      </c>
      <c r="E53" s="7">
        <v>0</v>
      </c>
      <c r="F53" s="8">
        <v>94394</v>
      </c>
      <c r="G53" s="9">
        <v>1</v>
      </c>
      <c r="H53" s="6">
        <f t="shared" si="1"/>
        <v>6179</v>
      </c>
    </row>
    <row r="54" spans="1:8" s="10" customFormat="1" x14ac:dyDescent="0.45">
      <c r="A54" s="4">
        <v>24004</v>
      </c>
      <c r="B54" s="4" t="s">
        <v>62</v>
      </c>
      <c r="C54" s="5">
        <v>371</v>
      </c>
      <c r="D54" s="6">
        <v>456391.2</v>
      </c>
      <c r="E54" s="7">
        <v>385245.6875</v>
      </c>
      <c r="F54" s="8">
        <v>685587</v>
      </c>
      <c r="G54" s="9">
        <v>0.27</v>
      </c>
      <c r="H54" s="6">
        <f t="shared" si="1"/>
        <v>0</v>
      </c>
    </row>
    <row r="55" spans="1:8" s="10" customFormat="1" x14ac:dyDescent="0.45">
      <c r="A55" s="4">
        <v>50003</v>
      </c>
      <c r="B55" s="4" t="s">
        <v>117</v>
      </c>
      <c r="C55" s="5">
        <v>731</v>
      </c>
      <c r="D55" s="6">
        <v>1143176.2000000002</v>
      </c>
      <c r="E55" s="7">
        <v>0</v>
      </c>
      <c r="F55" s="8">
        <v>384164</v>
      </c>
      <c r="G55" s="9">
        <v>1</v>
      </c>
      <c r="H55" s="6">
        <f t="shared" si="1"/>
        <v>187424</v>
      </c>
    </row>
    <row r="56" spans="1:8" s="10" customFormat="1" x14ac:dyDescent="0.45">
      <c r="A56" s="4">
        <v>14001</v>
      </c>
      <c r="B56" s="4" t="s">
        <v>37</v>
      </c>
      <c r="C56" s="5">
        <v>272.99</v>
      </c>
      <c r="D56" s="6">
        <v>319781.44800000003</v>
      </c>
      <c r="E56" s="7">
        <v>0</v>
      </c>
      <c r="F56" s="8">
        <v>106648</v>
      </c>
      <c r="G56" s="9">
        <v>1</v>
      </c>
      <c r="H56" s="6">
        <f t="shared" si="1"/>
        <v>53243</v>
      </c>
    </row>
    <row r="57" spans="1:8" s="10" customFormat="1" x14ac:dyDescent="0.45">
      <c r="A57" s="4">
        <v>6002</v>
      </c>
      <c r="B57" s="4" t="s">
        <v>22</v>
      </c>
      <c r="C57" s="5">
        <v>163</v>
      </c>
      <c r="D57" s="6">
        <v>178090.6</v>
      </c>
      <c r="E57" s="7">
        <v>1182271.19</v>
      </c>
      <c r="F57" s="8">
        <v>266244</v>
      </c>
      <c r="G57" s="9">
        <v>0.75</v>
      </c>
      <c r="H57" s="6">
        <f t="shared" si="1"/>
        <v>0</v>
      </c>
    </row>
    <row r="58" spans="1:8" s="10" customFormat="1" x14ac:dyDescent="0.45">
      <c r="A58" s="4">
        <v>33001</v>
      </c>
      <c r="B58" s="4" t="s">
        <v>77</v>
      </c>
      <c r="C58" s="5">
        <v>382.46000000000004</v>
      </c>
      <c r="D58" s="6">
        <v>480713.39199999999</v>
      </c>
      <c r="E58" s="7">
        <v>0</v>
      </c>
      <c r="F58" s="8">
        <v>317843</v>
      </c>
      <c r="G58" s="9">
        <v>1</v>
      </c>
      <c r="H58" s="6">
        <f t="shared" si="1"/>
        <v>0</v>
      </c>
    </row>
    <row r="59" spans="1:8" s="10" customFormat="1" x14ac:dyDescent="0.45">
      <c r="A59" s="4">
        <v>49004</v>
      </c>
      <c r="B59" s="4" t="s">
        <v>113</v>
      </c>
      <c r="C59" s="5">
        <v>516.5</v>
      </c>
      <c r="D59" s="6">
        <v>659851.80000000005</v>
      </c>
      <c r="E59" s="7">
        <v>0</v>
      </c>
      <c r="F59" s="8">
        <v>223331</v>
      </c>
      <c r="G59" s="9">
        <v>1</v>
      </c>
      <c r="H59" s="6">
        <f t="shared" si="1"/>
        <v>106595</v>
      </c>
    </row>
    <row r="60" spans="1:8" s="10" customFormat="1" x14ac:dyDescent="0.45">
      <c r="A60" s="4">
        <v>63001</v>
      </c>
      <c r="B60" s="4" t="s">
        <v>152</v>
      </c>
      <c r="C60" s="5">
        <v>304</v>
      </c>
      <c r="D60" s="6">
        <v>412883.80000000005</v>
      </c>
      <c r="E60" s="7">
        <v>4512.9600000000064</v>
      </c>
      <c r="F60" s="8">
        <v>104423</v>
      </c>
      <c r="G60" s="9">
        <v>1</v>
      </c>
      <c r="H60" s="6">
        <f t="shared" si="1"/>
        <v>99762</v>
      </c>
    </row>
    <row r="61" spans="1:8" s="10" customFormat="1" x14ac:dyDescent="0.45">
      <c r="A61" s="4">
        <v>53001</v>
      </c>
      <c r="B61" s="4" t="s">
        <v>126</v>
      </c>
      <c r="C61" s="5">
        <v>238.51</v>
      </c>
      <c r="D61" s="6">
        <v>364765.35199999996</v>
      </c>
      <c r="E61" s="7">
        <v>420104.3075</v>
      </c>
      <c r="F61" s="8">
        <v>235838</v>
      </c>
      <c r="G61" s="9">
        <v>0.92</v>
      </c>
      <c r="H61" s="6">
        <f t="shared" si="1"/>
        <v>0</v>
      </c>
    </row>
    <row r="62" spans="1:8" s="10" customFormat="1" x14ac:dyDescent="0.45">
      <c r="A62" s="4">
        <v>26004</v>
      </c>
      <c r="B62" s="4" t="s">
        <v>66</v>
      </c>
      <c r="C62" s="5">
        <v>382</v>
      </c>
      <c r="D62" s="6">
        <v>497690.4</v>
      </c>
      <c r="E62" s="7">
        <v>285429.5575</v>
      </c>
      <c r="F62" s="8">
        <v>245299</v>
      </c>
      <c r="G62" s="9">
        <v>1</v>
      </c>
      <c r="H62" s="6">
        <f t="shared" si="1"/>
        <v>0</v>
      </c>
    </row>
    <row r="63" spans="1:8" s="10" customFormat="1" x14ac:dyDescent="0.45">
      <c r="A63" s="4">
        <v>6006</v>
      </c>
      <c r="B63" s="4" t="s">
        <v>24</v>
      </c>
      <c r="C63" s="5">
        <v>616.57000000000005</v>
      </c>
      <c r="D63" s="6">
        <v>800992.86400000006</v>
      </c>
      <c r="E63" s="7">
        <v>0</v>
      </c>
      <c r="F63" s="8">
        <v>884007</v>
      </c>
      <c r="G63" s="9">
        <v>0.51</v>
      </c>
      <c r="H63" s="6">
        <f t="shared" si="1"/>
        <v>0</v>
      </c>
    </row>
    <row r="64" spans="1:8" s="10" customFormat="1" x14ac:dyDescent="0.45">
      <c r="A64" s="4">
        <v>27001</v>
      </c>
      <c r="B64" s="4" t="s">
        <v>68</v>
      </c>
      <c r="C64" s="5">
        <v>330</v>
      </c>
      <c r="D64" s="6">
        <v>362431</v>
      </c>
      <c r="E64" s="7">
        <v>659524.96250000002</v>
      </c>
      <c r="F64" s="8">
        <v>361964</v>
      </c>
      <c r="G64" s="9">
        <v>0.55000000000000004</v>
      </c>
      <c r="H64" s="6">
        <f t="shared" si="1"/>
        <v>0</v>
      </c>
    </row>
    <row r="65" spans="1:8" s="10" customFormat="1" x14ac:dyDescent="0.45">
      <c r="A65" s="4">
        <v>28003</v>
      </c>
      <c r="B65" s="4" t="s">
        <v>71</v>
      </c>
      <c r="C65" s="5">
        <v>864</v>
      </c>
      <c r="D65" s="6">
        <v>930752.8</v>
      </c>
      <c r="E65" s="7">
        <v>9929.7950000000128</v>
      </c>
      <c r="F65" s="8">
        <v>501552</v>
      </c>
      <c r="G65" s="9">
        <v>1</v>
      </c>
      <c r="H65" s="6">
        <f t="shared" si="1"/>
        <v>0</v>
      </c>
    </row>
    <row r="66" spans="1:8" s="10" customFormat="1" x14ac:dyDescent="0.45">
      <c r="A66" s="4">
        <v>30001</v>
      </c>
      <c r="B66" s="4" t="s">
        <v>73</v>
      </c>
      <c r="C66" s="5">
        <v>431</v>
      </c>
      <c r="D66" s="6">
        <v>351226.2</v>
      </c>
      <c r="E66" s="7">
        <v>563940.18999999994</v>
      </c>
      <c r="F66" s="8">
        <v>286926</v>
      </c>
      <c r="G66" s="9">
        <v>1</v>
      </c>
      <c r="H66" s="6">
        <f t="shared" si="1"/>
        <v>0</v>
      </c>
    </row>
    <row r="67" spans="1:8" s="10" customFormat="1" x14ac:dyDescent="0.45">
      <c r="A67" s="4">
        <v>31001</v>
      </c>
      <c r="B67" s="4" t="s">
        <v>75</v>
      </c>
      <c r="C67" s="5">
        <v>206.25</v>
      </c>
      <c r="D67" s="6">
        <v>209988</v>
      </c>
      <c r="E67" s="7">
        <v>0</v>
      </c>
      <c r="F67" s="8">
        <v>259719</v>
      </c>
      <c r="G67" s="9">
        <v>0.62</v>
      </c>
      <c r="H67" s="6">
        <f t="shared" si="1"/>
        <v>0</v>
      </c>
    </row>
    <row r="68" spans="1:8" s="10" customFormat="1" x14ac:dyDescent="0.45">
      <c r="A68" s="4">
        <v>41002</v>
      </c>
      <c r="B68" s="4" t="s">
        <v>95</v>
      </c>
      <c r="C68" s="5">
        <v>6424.5800000000008</v>
      </c>
      <c r="D68" s="6">
        <v>7573015.6160000004</v>
      </c>
      <c r="E68" s="7">
        <v>0</v>
      </c>
      <c r="F68" s="8">
        <v>2098318</v>
      </c>
      <c r="G68" s="9">
        <v>1</v>
      </c>
      <c r="H68" s="6">
        <f t="shared" si="1"/>
        <v>1688190</v>
      </c>
    </row>
    <row r="69" spans="1:8" s="10" customFormat="1" x14ac:dyDescent="0.45">
      <c r="A69" s="4">
        <v>14002</v>
      </c>
      <c r="B69" s="4" t="s">
        <v>38</v>
      </c>
      <c r="C69" s="5">
        <v>157</v>
      </c>
      <c r="D69" s="6">
        <v>162783.40000000002</v>
      </c>
      <c r="E69" s="7">
        <v>0</v>
      </c>
      <c r="F69" s="8">
        <v>86878</v>
      </c>
      <c r="G69" s="9">
        <v>1</v>
      </c>
      <c r="H69" s="6">
        <f t="shared" ref="H69:H100" si="2">IF((((0.5*D69-F69)*G69)-(E69*0.5))&lt;0,0,ROUND((((0.5*D69-F69)*G69)-(E69*0.5)),0))</f>
        <v>0</v>
      </c>
    </row>
    <row r="70" spans="1:8" s="10" customFormat="1" x14ac:dyDescent="0.45">
      <c r="A70" s="4">
        <v>10001</v>
      </c>
      <c r="B70" s="4" t="s">
        <v>29</v>
      </c>
      <c r="C70" s="5">
        <v>123</v>
      </c>
      <c r="D70" s="6">
        <v>138077.6</v>
      </c>
      <c r="E70" s="7">
        <v>113161.98000000001</v>
      </c>
      <c r="F70" s="8">
        <v>209423</v>
      </c>
      <c r="G70" s="9">
        <v>0.53</v>
      </c>
      <c r="H70" s="6">
        <f t="shared" si="2"/>
        <v>0</v>
      </c>
    </row>
    <row r="71" spans="1:8" s="10" customFormat="1" x14ac:dyDescent="0.45">
      <c r="A71" s="4">
        <v>34002</v>
      </c>
      <c r="B71" s="4" t="s">
        <v>81</v>
      </c>
      <c r="C71" s="5">
        <v>235</v>
      </c>
      <c r="D71" s="6">
        <v>370934</v>
      </c>
      <c r="E71" s="7">
        <v>416911.875</v>
      </c>
      <c r="F71" s="8">
        <v>584488</v>
      </c>
      <c r="G71" s="9">
        <v>0.53</v>
      </c>
      <c r="H71" s="6">
        <f t="shared" si="2"/>
        <v>0</v>
      </c>
    </row>
    <row r="72" spans="1:8" s="10" customFormat="1" x14ac:dyDescent="0.45">
      <c r="A72" s="4">
        <v>51002</v>
      </c>
      <c r="B72" s="4" t="s">
        <v>120</v>
      </c>
      <c r="C72" s="5">
        <v>483</v>
      </c>
      <c r="D72" s="6">
        <v>432036.60000000003</v>
      </c>
      <c r="E72" s="7">
        <v>334057.1825</v>
      </c>
      <c r="F72" s="8">
        <v>406803</v>
      </c>
      <c r="G72" s="9">
        <v>1</v>
      </c>
      <c r="H72" s="6">
        <f t="shared" si="2"/>
        <v>0</v>
      </c>
    </row>
    <row r="73" spans="1:8" s="10" customFormat="1" x14ac:dyDescent="0.45">
      <c r="A73" s="4">
        <v>56006</v>
      </c>
      <c r="B73" s="4" t="s">
        <v>136</v>
      </c>
      <c r="C73" s="5">
        <v>234</v>
      </c>
      <c r="D73" s="6">
        <v>275563.80000000005</v>
      </c>
      <c r="E73" s="7">
        <v>389620.24</v>
      </c>
      <c r="F73" s="8">
        <v>485296</v>
      </c>
      <c r="G73" s="9">
        <v>0.39</v>
      </c>
      <c r="H73" s="6">
        <f t="shared" si="2"/>
        <v>0</v>
      </c>
    </row>
    <row r="74" spans="1:8" s="10" customFormat="1" x14ac:dyDescent="0.45">
      <c r="A74" s="4">
        <v>23002</v>
      </c>
      <c r="B74" s="4" t="s">
        <v>60</v>
      </c>
      <c r="C74" s="5">
        <v>827.22</v>
      </c>
      <c r="D74" s="6">
        <v>901301.74400000006</v>
      </c>
      <c r="E74" s="7">
        <v>0</v>
      </c>
      <c r="F74" s="8">
        <v>335240</v>
      </c>
      <c r="G74" s="9">
        <v>1</v>
      </c>
      <c r="H74" s="6">
        <f t="shared" si="2"/>
        <v>115411</v>
      </c>
    </row>
    <row r="75" spans="1:8" s="10" customFormat="1" x14ac:dyDescent="0.45">
      <c r="A75" s="4">
        <v>53002</v>
      </c>
      <c r="B75" s="4" t="s">
        <v>127</v>
      </c>
      <c r="C75" s="5">
        <v>112</v>
      </c>
      <c r="D75" s="6">
        <v>204585.40000000002</v>
      </c>
      <c r="E75" s="7">
        <v>179438.65000000002</v>
      </c>
      <c r="F75" s="8">
        <v>457653</v>
      </c>
      <c r="G75" s="9">
        <v>0.37</v>
      </c>
      <c r="H75" s="6">
        <f t="shared" si="2"/>
        <v>0</v>
      </c>
    </row>
    <row r="76" spans="1:8" s="10" customFormat="1" x14ac:dyDescent="0.45">
      <c r="A76" s="4">
        <v>48003</v>
      </c>
      <c r="B76" s="4" t="s">
        <v>109</v>
      </c>
      <c r="C76" s="5">
        <v>376</v>
      </c>
      <c r="D76" s="6">
        <v>484670.2</v>
      </c>
      <c r="E76" s="7">
        <v>1149289.5475000001</v>
      </c>
      <c r="F76" s="8">
        <v>516613</v>
      </c>
      <c r="G76" s="9">
        <v>0.64</v>
      </c>
      <c r="H76" s="6">
        <f t="shared" si="2"/>
        <v>0</v>
      </c>
    </row>
    <row r="77" spans="1:8" s="10" customFormat="1" x14ac:dyDescent="0.45">
      <c r="A77" s="4">
        <v>2002</v>
      </c>
      <c r="B77" s="4" t="s">
        <v>10</v>
      </c>
      <c r="C77" s="5">
        <v>3157.94</v>
      </c>
      <c r="D77" s="6">
        <v>4087021.6880000001</v>
      </c>
      <c r="E77" s="7">
        <v>0</v>
      </c>
      <c r="F77" s="8">
        <v>932862</v>
      </c>
      <c r="G77" s="9">
        <v>1</v>
      </c>
      <c r="H77" s="6">
        <f t="shared" si="2"/>
        <v>1110649</v>
      </c>
    </row>
    <row r="78" spans="1:8" s="10" customFormat="1" x14ac:dyDescent="0.45">
      <c r="A78" s="4">
        <v>22006</v>
      </c>
      <c r="B78" s="4" t="s">
        <v>58</v>
      </c>
      <c r="C78" s="5">
        <v>420</v>
      </c>
      <c r="D78" s="6">
        <v>522569</v>
      </c>
      <c r="E78" s="7">
        <v>270374.71500000003</v>
      </c>
      <c r="F78" s="8">
        <v>513343</v>
      </c>
      <c r="G78" s="9">
        <v>0.47</v>
      </c>
      <c r="H78" s="6">
        <f t="shared" si="2"/>
        <v>0</v>
      </c>
    </row>
    <row r="79" spans="1:8" s="10" customFormat="1" x14ac:dyDescent="0.45">
      <c r="A79" s="4">
        <v>13003</v>
      </c>
      <c r="B79" s="4" t="s">
        <v>36</v>
      </c>
      <c r="C79" s="5">
        <v>290.86</v>
      </c>
      <c r="D79" s="6">
        <v>374740.07200000004</v>
      </c>
      <c r="E79" s="7">
        <v>1008335.0975</v>
      </c>
      <c r="F79" s="8">
        <v>335480</v>
      </c>
      <c r="G79" s="9">
        <v>1</v>
      </c>
      <c r="H79" s="6">
        <f t="shared" si="2"/>
        <v>0</v>
      </c>
    </row>
    <row r="80" spans="1:8" s="10" customFormat="1" x14ac:dyDescent="0.45">
      <c r="A80" s="4">
        <v>2003</v>
      </c>
      <c r="B80" s="4" t="s">
        <v>11</v>
      </c>
      <c r="C80" s="5">
        <v>243</v>
      </c>
      <c r="D80" s="6">
        <v>193458.6</v>
      </c>
      <c r="E80" s="7">
        <v>512197.33999999997</v>
      </c>
      <c r="F80" s="8">
        <v>382737</v>
      </c>
      <c r="G80" s="9">
        <v>0.33</v>
      </c>
      <c r="H80" s="6">
        <f t="shared" si="2"/>
        <v>0</v>
      </c>
    </row>
    <row r="81" spans="1:8" s="10" customFormat="1" x14ac:dyDescent="0.45">
      <c r="A81" s="4">
        <v>37003</v>
      </c>
      <c r="B81" s="4" t="s">
        <v>84</v>
      </c>
      <c r="C81" s="5">
        <v>183</v>
      </c>
      <c r="D81" s="6">
        <v>142641.60000000001</v>
      </c>
      <c r="E81" s="7">
        <v>769635.36</v>
      </c>
      <c r="F81" s="8">
        <v>231546</v>
      </c>
      <c r="G81" s="9">
        <v>0.43</v>
      </c>
      <c r="H81" s="6">
        <f t="shared" si="2"/>
        <v>0</v>
      </c>
    </row>
    <row r="82" spans="1:8" s="10" customFormat="1" x14ac:dyDescent="0.45">
      <c r="A82" s="4">
        <v>35002</v>
      </c>
      <c r="B82" s="4" t="s">
        <v>82</v>
      </c>
      <c r="C82" s="5">
        <v>351.1</v>
      </c>
      <c r="D82" s="6">
        <v>365546.72000000003</v>
      </c>
      <c r="E82" s="7">
        <v>1364.8999999999942</v>
      </c>
      <c r="F82" s="8">
        <v>273892</v>
      </c>
      <c r="G82" s="9">
        <v>0.93</v>
      </c>
      <c r="H82" s="6">
        <f t="shared" si="2"/>
        <v>0</v>
      </c>
    </row>
    <row r="83" spans="1:8" s="10" customFormat="1" x14ac:dyDescent="0.45">
      <c r="A83" s="4">
        <v>7002</v>
      </c>
      <c r="B83" s="4" t="s">
        <v>26</v>
      </c>
      <c r="C83" s="5">
        <v>324</v>
      </c>
      <c r="D83" s="6">
        <v>277888.8</v>
      </c>
      <c r="E83" s="7">
        <v>0</v>
      </c>
      <c r="F83" s="8">
        <v>360482</v>
      </c>
      <c r="G83" s="9">
        <v>0.59</v>
      </c>
      <c r="H83" s="6">
        <f t="shared" si="2"/>
        <v>0</v>
      </c>
    </row>
    <row r="84" spans="1:8" s="10" customFormat="1" x14ac:dyDescent="0.45">
      <c r="A84" s="4">
        <v>38003</v>
      </c>
      <c r="B84" s="4" t="s">
        <v>87</v>
      </c>
      <c r="C84" s="5">
        <v>181</v>
      </c>
      <c r="D84" s="6">
        <v>204569.2</v>
      </c>
      <c r="E84" s="7">
        <v>107544.0775</v>
      </c>
      <c r="F84" s="8">
        <v>231706</v>
      </c>
      <c r="G84" s="9">
        <v>1</v>
      </c>
      <c r="H84" s="6">
        <f t="shared" si="2"/>
        <v>0</v>
      </c>
    </row>
    <row r="85" spans="1:8" s="10" customFormat="1" x14ac:dyDescent="0.45">
      <c r="A85" s="4">
        <v>45005</v>
      </c>
      <c r="B85" s="11" t="s">
        <v>105</v>
      </c>
      <c r="C85" s="5">
        <v>214</v>
      </c>
      <c r="D85" s="6">
        <v>258719.80000000002</v>
      </c>
      <c r="E85" s="7">
        <v>323543.32</v>
      </c>
      <c r="F85" s="8">
        <v>364509</v>
      </c>
      <c r="G85" s="9">
        <v>0.4</v>
      </c>
      <c r="H85" s="6">
        <f t="shared" si="2"/>
        <v>0</v>
      </c>
    </row>
    <row r="86" spans="1:8" s="10" customFormat="1" x14ac:dyDescent="0.45">
      <c r="A86" s="4">
        <v>40001</v>
      </c>
      <c r="B86" s="4" t="s">
        <v>92</v>
      </c>
      <c r="C86" s="5">
        <v>798</v>
      </c>
      <c r="D86" s="6">
        <v>952484.60000000009</v>
      </c>
      <c r="E86" s="7">
        <v>0</v>
      </c>
      <c r="F86" s="8">
        <v>705697</v>
      </c>
      <c r="G86" s="9">
        <v>1</v>
      </c>
      <c r="H86" s="6">
        <f t="shared" si="2"/>
        <v>0</v>
      </c>
    </row>
    <row r="87" spans="1:8" s="10" customFormat="1" x14ac:dyDescent="0.45">
      <c r="A87" s="4">
        <v>52004</v>
      </c>
      <c r="B87" s="4" t="s">
        <v>125</v>
      </c>
      <c r="C87" s="5">
        <v>262</v>
      </c>
      <c r="D87" s="6">
        <v>235207.40000000002</v>
      </c>
      <c r="E87" s="7">
        <v>1211916.46</v>
      </c>
      <c r="F87" s="8">
        <v>340811</v>
      </c>
      <c r="G87" s="9">
        <v>0.44</v>
      </c>
      <c r="H87" s="6">
        <f t="shared" si="2"/>
        <v>0</v>
      </c>
    </row>
    <row r="88" spans="1:8" s="10" customFormat="1" x14ac:dyDescent="0.45">
      <c r="A88" s="4">
        <v>41004</v>
      </c>
      <c r="B88" s="4" t="s">
        <v>96</v>
      </c>
      <c r="C88" s="5">
        <v>1190</v>
      </c>
      <c r="D88" s="6">
        <v>1686372</v>
      </c>
      <c r="E88" s="7">
        <v>0</v>
      </c>
      <c r="F88" s="8">
        <v>522239</v>
      </c>
      <c r="G88" s="9">
        <v>1</v>
      </c>
      <c r="H88" s="6">
        <f t="shared" si="2"/>
        <v>320947</v>
      </c>
    </row>
    <row r="89" spans="1:8" s="10" customFormat="1" x14ac:dyDescent="0.45">
      <c r="A89" s="4">
        <v>44002</v>
      </c>
      <c r="B89" s="4" t="s">
        <v>103</v>
      </c>
      <c r="C89" s="5">
        <v>224</v>
      </c>
      <c r="D89" s="6">
        <v>303943.80000000005</v>
      </c>
      <c r="E89" s="7">
        <v>242863.05</v>
      </c>
      <c r="F89" s="8">
        <v>270225</v>
      </c>
      <c r="G89" s="9">
        <v>0.61</v>
      </c>
      <c r="H89" s="6">
        <f t="shared" si="2"/>
        <v>0</v>
      </c>
    </row>
    <row r="90" spans="1:8" s="10" customFormat="1" x14ac:dyDescent="0.45">
      <c r="A90" s="4">
        <v>42001</v>
      </c>
      <c r="B90" s="4" t="s">
        <v>98</v>
      </c>
      <c r="C90" s="5">
        <v>361</v>
      </c>
      <c r="D90" s="6">
        <v>238609.2</v>
      </c>
      <c r="E90" s="7">
        <v>878575.17249999999</v>
      </c>
      <c r="F90" s="8">
        <v>406726</v>
      </c>
      <c r="G90" s="9">
        <v>7.0000000000000007E-2</v>
      </c>
      <c r="H90" s="6">
        <f t="shared" si="2"/>
        <v>0</v>
      </c>
    </row>
    <row r="91" spans="1:8" s="10" customFormat="1" x14ac:dyDescent="0.45">
      <c r="A91" s="4">
        <v>39002</v>
      </c>
      <c r="B91" s="4" t="s">
        <v>89</v>
      </c>
      <c r="C91" s="5">
        <v>1249.94</v>
      </c>
      <c r="D91" s="6">
        <v>1538703.088</v>
      </c>
      <c r="E91" s="7">
        <v>0</v>
      </c>
      <c r="F91" s="8">
        <v>659825</v>
      </c>
      <c r="G91" s="9">
        <v>1</v>
      </c>
      <c r="H91" s="6">
        <f t="shared" si="2"/>
        <v>109527</v>
      </c>
    </row>
    <row r="92" spans="1:8" s="10" customFormat="1" x14ac:dyDescent="0.45">
      <c r="A92" s="4">
        <v>60003</v>
      </c>
      <c r="B92" s="4" t="s">
        <v>143</v>
      </c>
      <c r="C92" s="5">
        <v>205.98</v>
      </c>
      <c r="D92" s="6">
        <v>370707.89600000001</v>
      </c>
      <c r="E92" s="7">
        <v>0</v>
      </c>
      <c r="F92" s="8">
        <v>189900</v>
      </c>
      <c r="G92" s="9">
        <v>1</v>
      </c>
      <c r="H92" s="6">
        <f t="shared" si="2"/>
        <v>0</v>
      </c>
    </row>
    <row r="93" spans="1:8" s="10" customFormat="1" x14ac:dyDescent="0.45">
      <c r="A93" s="4">
        <v>43007</v>
      </c>
      <c r="B93" s="4" t="s">
        <v>101</v>
      </c>
      <c r="C93" s="5">
        <v>443.6</v>
      </c>
      <c r="D93" s="6">
        <v>554029.72</v>
      </c>
      <c r="E93" s="7">
        <v>0</v>
      </c>
      <c r="F93" s="8">
        <v>289940</v>
      </c>
      <c r="G93" s="9">
        <v>1</v>
      </c>
      <c r="H93" s="6">
        <f t="shared" si="2"/>
        <v>0</v>
      </c>
    </row>
    <row r="94" spans="1:8" s="10" customFormat="1" x14ac:dyDescent="0.45">
      <c r="A94" s="4">
        <v>15001</v>
      </c>
      <c r="B94" s="4" t="s">
        <v>41</v>
      </c>
      <c r="C94" s="5">
        <v>165</v>
      </c>
      <c r="D94" s="6">
        <v>145473</v>
      </c>
      <c r="E94" s="7">
        <v>0</v>
      </c>
      <c r="F94" s="8">
        <v>129717</v>
      </c>
      <c r="G94" s="9">
        <v>1</v>
      </c>
      <c r="H94" s="6">
        <f t="shared" si="2"/>
        <v>0</v>
      </c>
    </row>
    <row r="95" spans="1:8" s="10" customFormat="1" x14ac:dyDescent="0.45">
      <c r="A95" s="4">
        <v>15002</v>
      </c>
      <c r="B95" s="4" t="s">
        <v>42</v>
      </c>
      <c r="C95" s="5">
        <v>445</v>
      </c>
      <c r="D95" s="6">
        <v>709377</v>
      </c>
      <c r="E95" s="7">
        <v>0</v>
      </c>
      <c r="F95" s="8">
        <v>142275</v>
      </c>
      <c r="G95" s="9">
        <v>1</v>
      </c>
      <c r="H95" s="6">
        <f t="shared" si="2"/>
        <v>212414</v>
      </c>
    </row>
    <row r="96" spans="1:8" s="10" customFormat="1" x14ac:dyDescent="0.45">
      <c r="A96" s="4">
        <v>46001</v>
      </c>
      <c r="B96" s="4" t="s">
        <v>106</v>
      </c>
      <c r="C96" s="5">
        <v>3150.5099999999998</v>
      </c>
      <c r="D96" s="6">
        <v>3468803.7519999999</v>
      </c>
      <c r="E96" s="7">
        <v>0</v>
      </c>
      <c r="F96" s="8">
        <v>1426089</v>
      </c>
      <c r="G96" s="9">
        <v>1</v>
      </c>
      <c r="H96" s="6">
        <f t="shared" si="2"/>
        <v>308313</v>
      </c>
    </row>
    <row r="97" spans="1:8" s="10" customFormat="1" x14ac:dyDescent="0.45">
      <c r="A97" s="4">
        <v>33002</v>
      </c>
      <c r="B97" s="4" t="s">
        <v>78</v>
      </c>
      <c r="C97" s="5">
        <v>288.98</v>
      </c>
      <c r="D97" s="6">
        <v>237900.49600000001</v>
      </c>
      <c r="E97" s="7">
        <v>166687.14000000001</v>
      </c>
      <c r="F97" s="8">
        <v>216906</v>
      </c>
      <c r="G97" s="9">
        <v>1</v>
      </c>
      <c r="H97" s="6">
        <f t="shared" si="2"/>
        <v>0</v>
      </c>
    </row>
    <row r="98" spans="1:8" s="10" customFormat="1" x14ac:dyDescent="0.45">
      <c r="A98" s="4">
        <v>25004</v>
      </c>
      <c r="B98" s="4" t="s">
        <v>64</v>
      </c>
      <c r="C98" s="5">
        <v>1127.97</v>
      </c>
      <c r="D98" s="6">
        <v>1468256.1440000001</v>
      </c>
      <c r="E98" s="7">
        <v>0</v>
      </c>
      <c r="F98" s="8">
        <v>669184</v>
      </c>
      <c r="G98" s="9">
        <v>1</v>
      </c>
      <c r="H98" s="6">
        <f t="shared" si="2"/>
        <v>64944</v>
      </c>
    </row>
    <row r="99" spans="1:8" s="10" customFormat="1" x14ac:dyDescent="0.45">
      <c r="A99" s="4">
        <v>29004</v>
      </c>
      <c r="B99" s="4" t="s">
        <v>72</v>
      </c>
      <c r="C99" s="5">
        <v>513.99</v>
      </c>
      <c r="D99" s="6">
        <v>550860.64800000004</v>
      </c>
      <c r="E99" s="7">
        <v>831976.1100000001</v>
      </c>
      <c r="F99" s="8">
        <v>907257</v>
      </c>
      <c r="G99" s="9">
        <v>0.3</v>
      </c>
      <c r="H99" s="6">
        <f t="shared" si="2"/>
        <v>0</v>
      </c>
    </row>
    <row r="100" spans="1:8" s="10" customFormat="1" x14ac:dyDescent="0.45">
      <c r="A100" s="4">
        <v>17002</v>
      </c>
      <c r="B100" s="4" t="s">
        <v>47</v>
      </c>
      <c r="C100" s="5">
        <v>3081.88</v>
      </c>
      <c r="D100" s="6">
        <v>3691603.5760000004</v>
      </c>
      <c r="E100" s="7">
        <v>0</v>
      </c>
      <c r="F100" s="8">
        <v>1053552</v>
      </c>
      <c r="G100" s="9">
        <v>1</v>
      </c>
      <c r="H100" s="6">
        <f t="shared" si="2"/>
        <v>792250</v>
      </c>
    </row>
    <row r="101" spans="1:8" s="10" customFormat="1" x14ac:dyDescent="0.45">
      <c r="A101" s="4">
        <v>62006</v>
      </c>
      <c r="B101" s="4" t="s">
        <v>151</v>
      </c>
      <c r="C101" s="5">
        <v>638.57000000000005</v>
      </c>
      <c r="D101" s="6">
        <v>742452.26399999997</v>
      </c>
      <c r="E101" s="7">
        <v>0</v>
      </c>
      <c r="F101" s="8">
        <v>242432</v>
      </c>
      <c r="G101" s="9">
        <v>1</v>
      </c>
      <c r="H101" s="6">
        <f t="shared" ref="H101:H132" si="3">IF((((0.5*D101-F101)*G101)-(E101*0.5))&lt;0,0,ROUND((((0.5*D101-F101)*G101)-(E101*0.5)),0))</f>
        <v>128794</v>
      </c>
    </row>
    <row r="102" spans="1:8" s="10" customFormat="1" x14ac:dyDescent="0.45">
      <c r="A102" s="4">
        <v>43002</v>
      </c>
      <c r="B102" s="4" t="s">
        <v>100</v>
      </c>
      <c r="C102" s="5">
        <v>247</v>
      </c>
      <c r="D102" s="6">
        <v>344468.4</v>
      </c>
      <c r="E102" s="7">
        <v>0</v>
      </c>
      <c r="F102" s="8">
        <v>147202</v>
      </c>
      <c r="G102" s="9">
        <v>1</v>
      </c>
      <c r="H102" s="6">
        <f t="shared" si="3"/>
        <v>25032</v>
      </c>
    </row>
    <row r="103" spans="1:8" s="10" customFormat="1" x14ac:dyDescent="0.45">
      <c r="A103" s="4">
        <v>17003</v>
      </c>
      <c r="B103" s="4" t="s">
        <v>48</v>
      </c>
      <c r="C103" s="5">
        <v>229</v>
      </c>
      <c r="D103" s="6">
        <v>386724.80000000005</v>
      </c>
      <c r="E103" s="7">
        <v>0</v>
      </c>
      <c r="F103" s="8">
        <v>177451</v>
      </c>
      <c r="G103" s="9">
        <v>1</v>
      </c>
      <c r="H103" s="6">
        <f t="shared" si="3"/>
        <v>15911</v>
      </c>
    </row>
    <row r="104" spans="1:8" s="10" customFormat="1" x14ac:dyDescent="0.45">
      <c r="A104" s="4">
        <v>51003</v>
      </c>
      <c r="B104" s="4" t="s">
        <v>121</v>
      </c>
      <c r="C104" s="5">
        <v>261</v>
      </c>
      <c r="D104" s="6">
        <v>198138.2</v>
      </c>
      <c r="E104" s="7">
        <v>93227.62</v>
      </c>
      <c r="F104" s="8">
        <v>96366</v>
      </c>
      <c r="G104" s="9">
        <v>1</v>
      </c>
      <c r="H104" s="6">
        <f t="shared" si="3"/>
        <v>0</v>
      </c>
    </row>
    <row r="105" spans="1:8" s="10" customFormat="1" x14ac:dyDescent="0.45">
      <c r="A105" s="4">
        <v>9002</v>
      </c>
      <c r="B105" s="4" t="s">
        <v>28</v>
      </c>
      <c r="C105" s="5">
        <v>302</v>
      </c>
      <c r="D105" s="6">
        <v>522566.40000000002</v>
      </c>
      <c r="E105" s="7">
        <v>0</v>
      </c>
      <c r="F105" s="8">
        <v>205992</v>
      </c>
      <c r="G105" s="9">
        <v>1</v>
      </c>
      <c r="H105" s="6">
        <f t="shared" si="3"/>
        <v>55291</v>
      </c>
    </row>
    <row r="106" spans="1:8" s="10" customFormat="1" x14ac:dyDescent="0.45">
      <c r="A106" s="4">
        <v>56007</v>
      </c>
      <c r="B106" s="4" t="s">
        <v>137</v>
      </c>
      <c r="C106" s="5">
        <v>325</v>
      </c>
      <c r="D106" s="6">
        <v>411581</v>
      </c>
      <c r="E106" s="7">
        <v>266288.06</v>
      </c>
      <c r="F106" s="8">
        <v>598897</v>
      </c>
      <c r="G106" s="9">
        <v>0.28999999999999998</v>
      </c>
      <c r="H106" s="6">
        <f t="shared" si="3"/>
        <v>0</v>
      </c>
    </row>
    <row r="107" spans="1:8" s="10" customFormat="1" x14ac:dyDescent="0.45">
      <c r="A107" s="4">
        <v>23003</v>
      </c>
      <c r="B107" s="4" t="s">
        <v>61</v>
      </c>
      <c r="C107" s="5">
        <v>129</v>
      </c>
      <c r="D107" s="6">
        <v>138730.79999999999</v>
      </c>
      <c r="E107" s="7">
        <v>0</v>
      </c>
      <c r="F107" s="8">
        <v>48041</v>
      </c>
      <c r="G107" s="9">
        <v>1</v>
      </c>
      <c r="H107" s="6">
        <f t="shared" si="3"/>
        <v>21324</v>
      </c>
    </row>
    <row r="108" spans="1:8" s="10" customFormat="1" x14ac:dyDescent="0.45">
      <c r="A108" s="4">
        <v>65001</v>
      </c>
      <c r="B108" s="4" t="s">
        <v>155</v>
      </c>
      <c r="C108" s="5">
        <v>1821.6000000000001</v>
      </c>
      <c r="D108" s="6">
        <v>2601573.3200000003</v>
      </c>
      <c r="E108" s="7">
        <v>222372.67000000016</v>
      </c>
      <c r="F108" s="8">
        <v>40148</v>
      </c>
      <c r="G108" s="9">
        <v>1</v>
      </c>
      <c r="H108" s="6">
        <f t="shared" si="3"/>
        <v>1149452</v>
      </c>
    </row>
    <row r="109" spans="1:8" s="10" customFormat="1" x14ac:dyDescent="0.45">
      <c r="A109" s="4">
        <v>39005</v>
      </c>
      <c r="B109" s="4" t="s">
        <v>91</v>
      </c>
      <c r="C109" s="5">
        <v>165</v>
      </c>
      <c r="D109" s="6">
        <v>229363</v>
      </c>
      <c r="E109" s="7">
        <v>205166.88</v>
      </c>
      <c r="F109" s="8">
        <v>217928</v>
      </c>
      <c r="G109" s="9">
        <v>0.85</v>
      </c>
      <c r="H109" s="6">
        <f t="shared" si="3"/>
        <v>0</v>
      </c>
    </row>
    <row r="110" spans="1:8" s="10" customFormat="1" x14ac:dyDescent="0.45">
      <c r="A110" s="4">
        <v>60004</v>
      </c>
      <c r="B110" s="4" t="s">
        <v>144</v>
      </c>
      <c r="C110" s="5">
        <v>495</v>
      </c>
      <c r="D110" s="6">
        <v>524060</v>
      </c>
      <c r="E110" s="7">
        <v>149477.17750000002</v>
      </c>
      <c r="F110" s="8">
        <v>241365</v>
      </c>
      <c r="G110" s="9">
        <v>1</v>
      </c>
      <c r="H110" s="6">
        <f t="shared" si="3"/>
        <v>0</v>
      </c>
    </row>
    <row r="111" spans="1:8" s="10" customFormat="1" x14ac:dyDescent="0.45">
      <c r="A111" s="4">
        <v>33003</v>
      </c>
      <c r="B111" s="4" t="s">
        <v>79</v>
      </c>
      <c r="C111" s="5">
        <v>556</v>
      </c>
      <c r="D111" s="6">
        <v>567915.19999999995</v>
      </c>
      <c r="E111" s="7">
        <v>39908.702499999985</v>
      </c>
      <c r="F111" s="8">
        <v>381614</v>
      </c>
      <c r="G111" s="9">
        <v>1</v>
      </c>
      <c r="H111" s="6">
        <f t="shared" si="3"/>
        <v>0</v>
      </c>
    </row>
    <row r="112" spans="1:8" s="10" customFormat="1" x14ac:dyDescent="0.45">
      <c r="A112" s="4">
        <v>32002</v>
      </c>
      <c r="B112" s="4" t="s">
        <v>76</v>
      </c>
      <c r="C112" s="5">
        <v>3074.61</v>
      </c>
      <c r="D112" s="6">
        <v>3258466.0720000002</v>
      </c>
      <c r="E112" s="7">
        <v>0</v>
      </c>
      <c r="F112" s="8">
        <v>985634</v>
      </c>
      <c r="G112" s="9">
        <v>1</v>
      </c>
      <c r="H112" s="6">
        <f t="shared" si="3"/>
        <v>643599</v>
      </c>
    </row>
    <row r="113" spans="1:8" s="10" customFormat="1" x14ac:dyDescent="0.45">
      <c r="A113" s="4">
        <v>1001</v>
      </c>
      <c r="B113" s="4" t="s">
        <v>8</v>
      </c>
      <c r="C113" s="5">
        <v>317</v>
      </c>
      <c r="D113" s="6">
        <v>430998.4</v>
      </c>
      <c r="E113" s="7">
        <v>0</v>
      </c>
      <c r="F113" s="8">
        <v>236310</v>
      </c>
      <c r="G113" s="9">
        <v>1</v>
      </c>
      <c r="H113" s="6">
        <f t="shared" si="3"/>
        <v>0</v>
      </c>
    </row>
    <row r="114" spans="1:8" s="10" customFormat="1" x14ac:dyDescent="0.45">
      <c r="A114" s="4">
        <v>11005</v>
      </c>
      <c r="B114" s="4" t="s">
        <v>32</v>
      </c>
      <c r="C114" s="5">
        <v>598.35</v>
      </c>
      <c r="D114" s="6">
        <v>641366.92000000004</v>
      </c>
      <c r="E114" s="7">
        <v>1462513.21</v>
      </c>
      <c r="F114" s="8">
        <v>527824</v>
      </c>
      <c r="G114" s="9">
        <v>0.53</v>
      </c>
      <c r="H114" s="6">
        <f t="shared" si="3"/>
        <v>0</v>
      </c>
    </row>
    <row r="115" spans="1:8" s="10" customFormat="1" x14ac:dyDescent="0.45">
      <c r="A115" s="4">
        <v>51004</v>
      </c>
      <c r="B115" s="4" t="s">
        <v>122</v>
      </c>
      <c r="C115" s="5">
        <v>15627.190000000002</v>
      </c>
      <c r="D115" s="6">
        <v>20056739.288000003</v>
      </c>
      <c r="E115" s="7">
        <v>0</v>
      </c>
      <c r="F115" s="8">
        <v>5729461</v>
      </c>
      <c r="G115" s="9">
        <v>1</v>
      </c>
      <c r="H115" s="6">
        <f t="shared" si="3"/>
        <v>4298909</v>
      </c>
    </row>
    <row r="116" spans="1:8" s="10" customFormat="1" x14ac:dyDescent="0.45">
      <c r="A116" s="4">
        <v>56004</v>
      </c>
      <c r="B116" s="4" t="s">
        <v>135</v>
      </c>
      <c r="C116" s="5">
        <v>588.4</v>
      </c>
      <c r="D116" s="6">
        <v>1261257.68</v>
      </c>
      <c r="E116" s="7">
        <v>192452.65500000003</v>
      </c>
      <c r="F116" s="8">
        <v>442990</v>
      </c>
      <c r="G116" s="9">
        <v>1</v>
      </c>
      <c r="H116" s="6">
        <f t="shared" si="3"/>
        <v>91413</v>
      </c>
    </row>
    <row r="117" spans="1:8" s="10" customFormat="1" x14ac:dyDescent="0.45">
      <c r="A117" s="4">
        <v>54004</v>
      </c>
      <c r="B117" s="4" t="s">
        <v>129</v>
      </c>
      <c r="C117" s="5">
        <v>246</v>
      </c>
      <c r="D117" s="6">
        <v>226864.2</v>
      </c>
      <c r="E117" s="7">
        <v>110505.72</v>
      </c>
      <c r="F117" s="8">
        <v>149809</v>
      </c>
      <c r="G117" s="9">
        <v>1</v>
      </c>
      <c r="H117" s="6">
        <f t="shared" si="3"/>
        <v>0</v>
      </c>
    </row>
    <row r="118" spans="1:8" s="10" customFormat="1" x14ac:dyDescent="0.45">
      <c r="A118" s="4">
        <v>39004</v>
      </c>
      <c r="B118" s="4" t="s">
        <v>90</v>
      </c>
      <c r="C118" s="5">
        <v>182</v>
      </c>
      <c r="D118" s="6">
        <v>236032.4</v>
      </c>
      <c r="E118" s="7">
        <v>366114.85</v>
      </c>
      <c r="F118" s="8">
        <v>149222</v>
      </c>
      <c r="G118" s="9">
        <v>0.99</v>
      </c>
      <c r="H118" s="6">
        <f t="shared" si="3"/>
        <v>0</v>
      </c>
    </row>
    <row r="119" spans="1:8" s="10" customFormat="1" x14ac:dyDescent="0.45">
      <c r="A119" s="4">
        <v>55005</v>
      </c>
      <c r="B119" s="4" t="s">
        <v>133</v>
      </c>
      <c r="C119" s="5">
        <v>194</v>
      </c>
      <c r="D119" s="6">
        <v>138542.80000000002</v>
      </c>
      <c r="E119" s="7">
        <v>0</v>
      </c>
      <c r="F119" s="8">
        <v>309016</v>
      </c>
      <c r="G119" s="9">
        <v>0.49</v>
      </c>
      <c r="H119" s="6">
        <f t="shared" si="3"/>
        <v>0</v>
      </c>
    </row>
    <row r="120" spans="1:8" s="10" customFormat="1" x14ac:dyDescent="0.45">
      <c r="A120" s="4">
        <v>4003</v>
      </c>
      <c r="B120" s="4" t="s">
        <v>16</v>
      </c>
      <c r="C120" s="5">
        <v>265</v>
      </c>
      <c r="D120" s="6">
        <v>284056</v>
      </c>
      <c r="E120" s="7">
        <v>431419.88</v>
      </c>
      <c r="F120" s="8">
        <v>288327</v>
      </c>
      <c r="G120" s="9">
        <v>0.79</v>
      </c>
      <c r="H120" s="6">
        <f t="shared" si="3"/>
        <v>0</v>
      </c>
    </row>
    <row r="121" spans="1:8" s="10" customFormat="1" x14ac:dyDescent="0.45">
      <c r="A121" s="4">
        <v>62005</v>
      </c>
      <c r="B121" s="4" t="s">
        <v>150</v>
      </c>
      <c r="C121" s="5">
        <v>193</v>
      </c>
      <c r="D121" s="6">
        <v>167987.6</v>
      </c>
      <c r="E121" s="7">
        <v>123038.63499999998</v>
      </c>
      <c r="F121" s="8">
        <v>440515</v>
      </c>
      <c r="G121" s="9">
        <v>0.38</v>
      </c>
      <c r="H121" s="6">
        <f t="shared" si="3"/>
        <v>0</v>
      </c>
    </row>
    <row r="122" spans="1:8" s="10" customFormat="1" x14ac:dyDescent="0.45">
      <c r="A122" s="4">
        <v>49005</v>
      </c>
      <c r="B122" s="4" t="s">
        <v>114</v>
      </c>
      <c r="C122" s="5">
        <v>27478.976000000002</v>
      </c>
      <c r="D122" s="6">
        <v>39307818.0352</v>
      </c>
      <c r="E122" s="7">
        <v>0</v>
      </c>
      <c r="F122" s="8">
        <v>8986514</v>
      </c>
      <c r="G122" s="9">
        <v>1</v>
      </c>
      <c r="H122" s="6">
        <f t="shared" si="3"/>
        <v>10667395</v>
      </c>
    </row>
    <row r="123" spans="1:8" s="10" customFormat="1" x14ac:dyDescent="0.45">
      <c r="A123" s="4">
        <v>5005</v>
      </c>
      <c r="B123" s="4" t="s">
        <v>19</v>
      </c>
      <c r="C123" s="5">
        <v>731.33</v>
      </c>
      <c r="D123" s="6">
        <v>832942.21600000001</v>
      </c>
      <c r="E123" s="7">
        <v>0</v>
      </c>
      <c r="F123" s="8">
        <v>319417</v>
      </c>
      <c r="G123" s="9">
        <v>1</v>
      </c>
      <c r="H123" s="6">
        <f t="shared" si="3"/>
        <v>97054</v>
      </c>
    </row>
    <row r="124" spans="1:8" s="10" customFormat="1" x14ac:dyDescent="0.45">
      <c r="A124" s="4">
        <v>54002</v>
      </c>
      <c r="B124" s="4" t="s">
        <v>128</v>
      </c>
      <c r="C124" s="5">
        <v>980</v>
      </c>
      <c r="D124" s="6">
        <v>1396567</v>
      </c>
      <c r="E124" s="7">
        <v>0</v>
      </c>
      <c r="F124" s="8">
        <v>560213</v>
      </c>
      <c r="G124" s="9">
        <v>1</v>
      </c>
      <c r="H124" s="6">
        <f t="shared" si="3"/>
        <v>138071</v>
      </c>
    </row>
    <row r="125" spans="1:8" s="10" customFormat="1" x14ac:dyDescent="0.45">
      <c r="A125" s="4">
        <v>15003</v>
      </c>
      <c r="B125" s="4" t="s">
        <v>43</v>
      </c>
      <c r="C125" s="5">
        <v>199</v>
      </c>
      <c r="D125" s="6">
        <v>288167.80000000005</v>
      </c>
      <c r="E125" s="7">
        <v>0</v>
      </c>
      <c r="F125" s="8">
        <v>10044</v>
      </c>
      <c r="G125" s="9">
        <v>1</v>
      </c>
      <c r="H125" s="6">
        <f t="shared" si="3"/>
        <v>134040</v>
      </c>
    </row>
    <row r="126" spans="1:8" s="10" customFormat="1" x14ac:dyDescent="0.45">
      <c r="A126" s="4">
        <v>26005</v>
      </c>
      <c r="B126" s="4" t="s">
        <v>67</v>
      </c>
      <c r="C126" s="5">
        <v>87</v>
      </c>
      <c r="D126" s="6">
        <v>132086.40000000002</v>
      </c>
      <c r="E126" s="7">
        <v>313790.65999999997</v>
      </c>
      <c r="F126" s="8">
        <v>105649</v>
      </c>
      <c r="G126" s="9">
        <v>1</v>
      </c>
      <c r="H126" s="6">
        <f t="shared" si="3"/>
        <v>0</v>
      </c>
    </row>
    <row r="127" spans="1:8" s="10" customFormat="1" x14ac:dyDescent="0.45">
      <c r="A127" s="4">
        <v>40002</v>
      </c>
      <c r="B127" s="4" t="s">
        <v>93</v>
      </c>
      <c r="C127" s="5">
        <v>2530.0099999999998</v>
      </c>
      <c r="D127" s="6">
        <v>2860216.1519999998</v>
      </c>
      <c r="E127" s="7">
        <v>19249.707500000019</v>
      </c>
      <c r="F127" s="8">
        <v>1060777</v>
      </c>
      <c r="G127" s="9">
        <v>1</v>
      </c>
      <c r="H127" s="6">
        <f t="shared" si="3"/>
        <v>359706</v>
      </c>
    </row>
    <row r="128" spans="1:8" s="10" customFormat="1" x14ac:dyDescent="0.45">
      <c r="A128" s="4">
        <v>57001</v>
      </c>
      <c r="B128" s="4" t="s">
        <v>138</v>
      </c>
      <c r="C128" s="5">
        <v>409</v>
      </c>
      <c r="D128" s="6">
        <v>623702.80000000005</v>
      </c>
      <c r="E128" s="7">
        <v>541468.53</v>
      </c>
      <c r="F128" s="8">
        <v>410041</v>
      </c>
      <c r="G128" s="9">
        <v>1</v>
      </c>
      <c r="H128" s="6">
        <f t="shared" si="3"/>
        <v>0</v>
      </c>
    </row>
    <row r="129" spans="1:8" s="10" customFormat="1" x14ac:dyDescent="0.45">
      <c r="A129" s="4">
        <v>54006</v>
      </c>
      <c r="B129" s="4" t="s">
        <v>130</v>
      </c>
      <c r="C129" s="5">
        <v>177.15</v>
      </c>
      <c r="D129" s="6">
        <v>230010.68</v>
      </c>
      <c r="E129" s="7">
        <v>46887.049999999988</v>
      </c>
      <c r="F129" s="8">
        <v>102431</v>
      </c>
      <c r="G129" s="9">
        <v>1</v>
      </c>
      <c r="H129" s="6">
        <f t="shared" si="3"/>
        <v>0</v>
      </c>
    </row>
    <row r="130" spans="1:8" s="10" customFormat="1" x14ac:dyDescent="0.45">
      <c r="A130" s="4">
        <v>41005</v>
      </c>
      <c r="B130" s="4" t="s">
        <v>97</v>
      </c>
      <c r="C130" s="5">
        <v>2004</v>
      </c>
      <c r="D130" s="6">
        <v>2974475.8</v>
      </c>
      <c r="E130" s="7">
        <v>0</v>
      </c>
      <c r="F130" s="8">
        <v>444611</v>
      </c>
      <c r="G130" s="9">
        <v>1</v>
      </c>
      <c r="H130" s="6">
        <f t="shared" si="3"/>
        <v>1042627</v>
      </c>
    </row>
    <row r="131" spans="1:8" s="10" customFormat="1" x14ac:dyDescent="0.45">
      <c r="A131" s="4">
        <v>20003</v>
      </c>
      <c r="B131" s="4" t="s">
        <v>53</v>
      </c>
      <c r="C131" s="5">
        <v>356</v>
      </c>
      <c r="D131" s="6">
        <v>293786.2</v>
      </c>
      <c r="E131" s="7">
        <v>0</v>
      </c>
      <c r="F131" s="8">
        <v>161175</v>
      </c>
      <c r="G131" s="9">
        <v>1</v>
      </c>
      <c r="H131" s="6">
        <f t="shared" si="3"/>
        <v>0</v>
      </c>
    </row>
    <row r="132" spans="1:8" s="10" customFormat="1" x14ac:dyDescent="0.45">
      <c r="A132" s="4">
        <v>66001</v>
      </c>
      <c r="B132" s="4" t="s">
        <v>156</v>
      </c>
      <c r="C132" s="5">
        <v>2235.11</v>
      </c>
      <c r="D132" s="6">
        <v>2627306.6720000003</v>
      </c>
      <c r="E132" s="7">
        <v>0</v>
      </c>
      <c r="F132" s="8">
        <v>139156</v>
      </c>
      <c r="G132" s="9">
        <v>1</v>
      </c>
      <c r="H132" s="6">
        <f t="shared" si="3"/>
        <v>1174497</v>
      </c>
    </row>
    <row r="133" spans="1:8" s="10" customFormat="1" x14ac:dyDescent="0.45">
      <c r="A133" s="4">
        <v>49006</v>
      </c>
      <c r="B133" s="4" t="s">
        <v>115</v>
      </c>
      <c r="C133" s="5">
        <v>1000.6</v>
      </c>
      <c r="D133" s="6">
        <v>994350.12</v>
      </c>
      <c r="E133" s="7">
        <v>0</v>
      </c>
      <c r="F133" s="8">
        <v>466509</v>
      </c>
      <c r="G133" s="9">
        <v>1</v>
      </c>
      <c r="H133" s="6">
        <f t="shared" ref="H133:H153" si="4">IF((((0.5*D133-F133)*G133)-(E133*0.5))&lt;0,0,ROUND((((0.5*D133-F133)*G133)-(E133*0.5)),0))</f>
        <v>30666</v>
      </c>
    </row>
    <row r="134" spans="1:8" s="10" customFormat="1" x14ac:dyDescent="0.45">
      <c r="A134" s="4">
        <v>33005</v>
      </c>
      <c r="B134" s="4" t="s">
        <v>80</v>
      </c>
      <c r="C134" s="5">
        <v>147</v>
      </c>
      <c r="D134" s="6">
        <v>168247.40000000002</v>
      </c>
      <c r="E134" s="7">
        <v>491720.5</v>
      </c>
      <c r="F134" s="8">
        <v>265182</v>
      </c>
      <c r="G134" s="9">
        <v>1</v>
      </c>
      <c r="H134" s="6">
        <f t="shared" si="4"/>
        <v>0</v>
      </c>
    </row>
    <row r="135" spans="1:8" s="10" customFormat="1" x14ac:dyDescent="0.45">
      <c r="A135" s="4">
        <v>13001</v>
      </c>
      <c r="B135" s="4" t="s">
        <v>35</v>
      </c>
      <c r="C135" s="5">
        <v>1397.54</v>
      </c>
      <c r="D135" s="6">
        <v>2011752.608</v>
      </c>
      <c r="E135" s="7">
        <v>127650.35500000004</v>
      </c>
      <c r="F135" s="8">
        <v>543202</v>
      </c>
      <c r="G135" s="9">
        <v>1</v>
      </c>
      <c r="H135" s="6">
        <f t="shared" si="4"/>
        <v>398849</v>
      </c>
    </row>
    <row r="136" spans="1:8" s="10" customFormat="1" x14ac:dyDescent="0.45">
      <c r="A136" s="4">
        <v>60006</v>
      </c>
      <c r="B136" s="4" t="s">
        <v>145</v>
      </c>
      <c r="C136" s="5">
        <v>373.87</v>
      </c>
      <c r="D136" s="6">
        <v>464561.82400000002</v>
      </c>
      <c r="E136" s="7">
        <v>867870.23</v>
      </c>
      <c r="F136" s="8">
        <v>299227</v>
      </c>
      <c r="G136" s="9">
        <v>1</v>
      </c>
      <c r="H136" s="6">
        <f t="shared" si="4"/>
        <v>0</v>
      </c>
    </row>
    <row r="137" spans="1:8" s="10" customFormat="1" x14ac:dyDescent="0.45">
      <c r="A137" s="4">
        <v>11004</v>
      </c>
      <c r="B137" s="4" t="s">
        <v>31</v>
      </c>
      <c r="C137" s="5">
        <v>816</v>
      </c>
      <c r="D137" s="6">
        <v>1143009.2000000002</v>
      </c>
      <c r="E137" s="7">
        <v>0</v>
      </c>
      <c r="F137" s="8">
        <v>273830</v>
      </c>
      <c r="G137" s="9">
        <v>1</v>
      </c>
      <c r="H137" s="6">
        <f t="shared" si="4"/>
        <v>297675</v>
      </c>
    </row>
    <row r="138" spans="1:8" s="10" customFormat="1" x14ac:dyDescent="0.45">
      <c r="A138" s="4">
        <v>51005</v>
      </c>
      <c r="B138" s="4" t="s">
        <v>123</v>
      </c>
      <c r="C138" s="5">
        <v>285.52999999999997</v>
      </c>
      <c r="D138" s="6">
        <v>235778.05599999998</v>
      </c>
      <c r="E138" s="7">
        <v>295893.33</v>
      </c>
      <c r="F138" s="8">
        <v>210933</v>
      </c>
      <c r="G138" s="9">
        <v>0.36</v>
      </c>
      <c r="H138" s="6">
        <f t="shared" si="4"/>
        <v>0</v>
      </c>
    </row>
    <row r="139" spans="1:8" s="10" customFormat="1" x14ac:dyDescent="0.45">
      <c r="A139" s="4">
        <v>6005</v>
      </c>
      <c r="B139" s="4" t="s">
        <v>23</v>
      </c>
      <c r="C139" s="5">
        <v>324.39999999999998</v>
      </c>
      <c r="D139" s="6">
        <v>307443.88</v>
      </c>
      <c r="E139" s="7">
        <v>181710.78000000003</v>
      </c>
      <c r="F139" s="8">
        <v>192921</v>
      </c>
      <c r="G139" s="9">
        <v>0.67</v>
      </c>
      <c r="H139" s="6">
        <f t="shared" si="4"/>
        <v>0</v>
      </c>
    </row>
    <row r="140" spans="1:8" s="10" customFormat="1" x14ac:dyDescent="0.45">
      <c r="A140" s="4">
        <v>14004</v>
      </c>
      <c r="B140" s="4" t="s">
        <v>39</v>
      </c>
      <c r="C140" s="5">
        <v>4372.75</v>
      </c>
      <c r="D140" s="6">
        <v>5470898.8000000007</v>
      </c>
      <c r="E140" s="7">
        <v>0</v>
      </c>
      <c r="F140" s="8">
        <v>1630290</v>
      </c>
      <c r="G140" s="9">
        <v>1</v>
      </c>
      <c r="H140" s="6">
        <f t="shared" si="4"/>
        <v>1105159</v>
      </c>
    </row>
    <row r="141" spans="1:8" s="10" customFormat="1" x14ac:dyDescent="0.45">
      <c r="A141" s="4">
        <v>18003</v>
      </c>
      <c r="B141" s="4" t="s">
        <v>49</v>
      </c>
      <c r="C141" s="5">
        <v>174</v>
      </c>
      <c r="D141" s="6">
        <v>208524.80000000002</v>
      </c>
      <c r="E141" s="7">
        <v>26518.36</v>
      </c>
      <c r="F141" s="8">
        <v>140002</v>
      </c>
      <c r="G141" s="9">
        <v>1</v>
      </c>
      <c r="H141" s="6">
        <f t="shared" si="4"/>
        <v>0</v>
      </c>
    </row>
    <row r="142" spans="1:8" s="10" customFormat="1" x14ac:dyDescent="0.45">
      <c r="A142" s="4">
        <v>14005</v>
      </c>
      <c r="B142" s="4" t="s">
        <v>40</v>
      </c>
      <c r="C142" s="5">
        <v>263</v>
      </c>
      <c r="D142" s="6">
        <v>283576.59999999998</v>
      </c>
      <c r="E142" s="7">
        <v>0</v>
      </c>
      <c r="F142" s="8">
        <v>184505</v>
      </c>
      <c r="G142" s="9">
        <v>1</v>
      </c>
      <c r="H142" s="6">
        <f t="shared" si="4"/>
        <v>0</v>
      </c>
    </row>
    <row r="143" spans="1:8" s="10" customFormat="1" x14ac:dyDescent="0.45">
      <c r="A143" s="4">
        <v>18005</v>
      </c>
      <c r="B143" s="4" t="s">
        <v>50</v>
      </c>
      <c r="C143" s="5">
        <v>538</v>
      </c>
      <c r="D143" s="6">
        <v>687697.60000000009</v>
      </c>
      <c r="E143" s="7">
        <v>501609.91749999998</v>
      </c>
      <c r="F143" s="8">
        <v>469956</v>
      </c>
      <c r="G143" s="9">
        <v>1</v>
      </c>
      <c r="H143" s="6">
        <f t="shared" si="4"/>
        <v>0</v>
      </c>
    </row>
    <row r="144" spans="1:8" s="10" customFormat="1" x14ac:dyDescent="0.45">
      <c r="A144" s="4">
        <v>36002</v>
      </c>
      <c r="B144" s="4" t="s">
        <v>83</v>
      </c>
      <c r="C144" s="5">
        <v>326.14999999999998</v>
      </c>
      <c r="D144" s="6">
        <v>336726.48</v>
      </c>
      <c r="E144" s="7">
        <v>541206.25499999989</v>
      </c>
      <c r="F144" s="8">
        <v>474576</v>
      </c>
      <c r="G144" s="9">
        <v>0.26</v>
      </c>
      <c r="H144" s="6">
        <f t="shared" si="4"/>
        <v>0</v>
      </c>
    </row>
    <row r="145" spans="1:8" s="10" customFormat="1" x14ac:dyDescent="0.45">
      <c r="A145" s="4">
        <v>49007</v>
      </c>
      <c r="B145" s="4" t="s">
        <v>116</v>
      </c>
      <c r="C145" s="5">
        <v>1409.4</v>
      </c>
      <c r="D145" s="6">
        <v>1761254.8800000001</v>
      </c>
      <c r="E145" s="7">
        <v>0</v>
      </c>
      <c r="F145" s="8">
        <v>508185</v>
      </c>
      <c r="G145" s="9">
        <v>1</v>
      </c>
      <c r="H145" s="6">
        <f t="shared" si="4"/>
        <v>372442</v>
      </c>
    </row>
    <row r="146" spans="1:8" s="10" customFormat="1" x14ac:dyDescent="0.45">
      <c r="A146" s="4">
        <v>1003</v>
      </c>
      <c r="B146" s="4" t="s">
        <v>9</v>
      </c>
      <c r="C146" s="5">
        <v>127.9</v>
      </c>
      <c r="D146" s="6">
        <v>196356.08000000002</v>
      </c>
      <c r="E146" s="7">
        <v>104139.70999999999</v>
      </c>
      <c r="F146" s="8">
        <v>178192</v>
      </c>
      <c r="G146" s="9">
        <v>0.39</v>
      </c>
      <c r="H146" s="6">
        <f t="shared" si="4"/>
        <v>0</v>
      </c>
    </row>
    <row r="147" spans="1:8" s="10" customFormat="1" x14ac:dyDescent="0.45">
      <c r="A147" s="4">
        <v>47001</v>
      </c>
      <c r="B147" s="4" t="s">
        <v>108</v>
      </c>
      <c r="C147" s="5">
        <v>401</v>
      </c>
      <c r="D147" s="6">
        <v>411634.2</v>
      </c>
      <c r="E147" s="7">
        <v>0</v>
      </c>
      <c r="F147" s="8">
        <v>113288</v>
      </c>
      <c r="G147" s="9">
        <v>1</v>
      </c>
      <c r="H147" s="6">
        <f t="shared" si="4"/>
        <v>92529</v>
      </c>
    </row>
    <row r="148" spans="1:8" s="10" customFormat="1" x14ac:dyDescent="0.45">
      <c r="A148" s="4">
        <v>12003</v>
      </c>
      <c r="B148" s="4" t="s">
        <v>34</v>
      </c>
      <c r="C148" s="5">
        <v>274</v>
      </c>
      <c r="D148" s="6">
        <v>250166.80000000002</v>
      </c>
      <c r="E148" s="7">
        <v>77111.209999999992</v>
      </c>
      <c r="F148" s="8">
        <v>289023</v>
      </c>
      <c r="G148" s="9">
        <v>0.53</v>
      </c>
      <c r="H148" s="6">
        <f t="shared" si="4"/>
        <v>0</v>
      </c>
    </row>
    <row r="149" spans="1:8" s="10" customFormat="1" x14ac:dyDescent="0.45">
      <c r="A149" s="4">
        <v>54007</v>
      </c>
      <c r="B149" s="4" t="s">
        <v>131</v>
      </c>
      <c r="C149" s="5">
        <v>238</v>
      </c>
      <c r="D149" s="6">
        <v>255078.6</v>
      </c>
      <c r="E149" s="7">
        <v>0</v>
      </c>
      <c r="F149" s="8">
        <v>163485</v>
      </c>
      <c r="G149" s="9">
        <v>1</v>
      </c>
      <c r="H149" s="6">
        <f t="shared" si="4"/>
        <v>0</v>
      </c>
    </row>
    <row r="150" spans="1:8" s="10" customFormat="1" x14ac:dyDescent="0.45">
      <c r="A150" s="4">
        <v>59002</v>
      </c>
      <c r="B150" s="4" t="s">
        <v>140</v>
      </c>
      <c r="C150" s="5">
        <v>727</v>
      </c>
      <c r="D150" s="6">
        <v>775776.4</v>
      </c>
      <c r="E150" s="7">
        <v>944277.03999999992</v>
      </c>
      <c r="F150" s="8">
        <v>550345</v>
      </c>
      <c r="G150" s="9">
        <v>0.78</v>
      </c>
      <c r="H150" s="6">
        <f t="shared" si="4"/>
        <v>0</v>
      </c>
    </row>
    <row r="151" spans="1:8" s="10" customFormat="1" x14ac:dyDescent="0.45">
      <c r="A151" s="4">
        <v>2006</v>
      </c>
      <c r="B151" s="4" t="s">
        <v>12</v>
      </c>
      <c r="C151" s="5">
        <v>371</v>
      </c>
      <c r="D151" s="6">
        <v>500001.2</v>
      </c>
      <c r="E151" s="7">
        <v>497756.9375</v>
      </c>
      <c r="F151" s="8">
        <v>368032</v>
      </c>
      <c r="G151" s="9">
        <v>1</v>
      </c>
      <c r="H151" s="6">
        <f t="shared" si="4"/>
        <v>0</v>
      </c>
    </row>
    <row r="152" spans="1:8" s="10" customFormat="1" x14ac:dyDescent="0.45">
      <c r="A152" s="4">
        <v>55004</v>
      </c>
      <c r="B152" s="4" t="s">
        <v>132</v>
      </c>
      <c r="C152" s="5">
        <v>247</v>
      </c>
      <c r="D152" s="6">
        <v>287282.40000000002</v>
      </c>
      <c r="E152" s="7">
        <v>329301.95</v>
      </c>
      <c r="F152" s="8">
        <v>175242</v>
      </c>
      <c r="G152" s="9">
        <v>1</v>
      </c>
      <c r="H152" s="6">
        <f t="shared" si="4"/>
        <v>0</v>
      </c>
    </row>
    <row r="153" spans="1:8" s="10" customFormat="1" x14ac:dyDescent="0.45">
      <c r="A153" s="4">
        <v>63003</v>
      </c>
      <c r="B153" s="4" t="s">
        <v>153</v>
      </c>
      <c r="C153" s="5">
        <v>3075.61</v>
      </c>
      <c r="D153" s="6">
        <v>3790755.2719999999</v>
      </c>
      <c r="E153" s="7">
        <v>491331.03249999997</v>
      </c>
      <c r="F153" s="8">
        <v>1109950</v>
      </c>
      <c r="G153" s="9">
        <v>1</v>
      </c>
      <c r="H153" s="6">
        <f t="shared" si="4"/>
        <v>539762</v>
      </c>
    </row>
    <row r="154" spans="1:8" s="10" customFormat="1" ht="26.25" customHeight="1" x14ac:dyDescent="0.45">
      <c r="A154" s="4"/>
      <c r="B154" s="12"/>
      <c r="C154" s="5">
        <f>SUM(C5:C153)</f>
        <v>150369.89599999998</v>
      </c>
      <c r="D154" s="6">
        <f>SUM(D5:D153)</f>
        <v>191634183.01920003</v>
      </c>
      <c r="E154" s="7">
        <f t="shared" ref="E154:F154" si="5">SUM(E5:E153)</f>
        <v>32989857.3125</v>
      </c>
      <c r="F154" s="8">
        <f t="shared" si="5"/>
        <v>73047222</v>
      </c>
      <c r="G154" s="9"/>
      <c r="H154" s="6">
        <f>SUM(H5:H153)</f>
        <v>35432442</v>
      </c>
    </row>
    <row r="155" spans="1:8" x14ac:dyDescent="0.45">
      <c r="C155" s="14" t="s">
        <v>158</v>
      </c>
    </row>
    <row r="156" spans="1:8" x14ac:dyDescent="0.45">
      <c r="D156" s="15" t="s">
        <v>159</v>
      </c>
    </row>
  </sheetData>
  <sortState xmlns:xlrd2="http://schemas.microsoft.com/office/spreadsheetml/2017/richdata2" ref="A5:H153">
    <sortCondition ref="B5:B153"/>
  </sortState>
  <mergeCells count="1">
    <mergeCell ref="A1:H1"/>
  </mergeCells>
  <pageMargins left="0.2" right="0.2" top="0.5" bottom="0.28999999999999998" header="0.17" footer="0.17"/>
  <pageSetup fitToHeight="0" orientation="landscape" horizontalDpi="4294967292" r:id="rId1"/>
  <headerFooter alignWithMargins="0">
    <oddFooter>&amp;R&amp;"-,Regular"&amp;8&amp;D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FY21 SESA Estimate</vt:lpstr>
      <vt:lpstr>'FY21 SESA Estimate'!Print_Area</vt:lpstr>
      <vt:lpstr>'FY21 SESA Estimate'!Print_Titles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Tyler Pickner</cp:lastModifiedBy>
  <cp:lastPrinted>2020-06-08T19:48:28Z</cp:lastPrinted>
  <dcterms:created xsi:type="dcterms:W3CDTF">2020-06-08T15:33:00Z</dcterms:created>
  <dcterms:modified xsi:type="dcterms:W3CDTF">2020-06-10T19:54:40Z</dcterms:modified>
</cp:coreProperties>
</file>