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ickner\Desktop\Funding info blog\"/>
    </mc:Choice>
  </mc:AlternateContent>
  <xr:revisionPtr revIDLastSave="0" documentId="8_{17A94C2C-CF4A-4650-9795-55C52D321580}" xr6:coauthVersionLast="44" xr6:coauthVersionMax="44" xr10:uidLastSave="{00000000-0000-0000-0000-000000000000}"/>
  <bookViews>
    <workbookView xWindow="-110" yWindow="-110" windowWidth="19420" windowHeight="10420" xr2:uid="{08B1FA6F-5D17-4EFE-96F0-A2D6994999A6}"/>
  </bookViews>
  <sheets>
    <sheet name="FY2021 EST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'FY2021 EST'!$A$4:$K$4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'FY2021 EST'!$A$4:$K$158</definedName>
    <definedName name="_xlnm.Print_Titles" localSheetId="0">'FY2021 EST'!$1:$4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6" i="1" l="1"/>
  <c r="K154" i="1"/>
  <c r="J154" i="1"/>
  <c r="I154" i="1"/>
  <c r="H154" i="1"/>
  <c r="F154" i="1"/>
  <c r="E154" i="1"/>
  <c r="G132" i="1"/>
  <c r="G108" i="1"/>
  <c r="G43" i="1"/>
  <c r="G153" i="1"/>
  <c r="G60" i="1"/>
  <c r="G101" i="1"/>
  <c r="G121" i="1"/>
  <c r="G36" i="1"/>
  <c r="G48" i="1"/>
  <c r="G15" i="1"/>
  <c r="G7" i="1"/>
  <c r="G136" i="1"/>
  <c r="G110" i="1"/>
  <c r="G92" i="1"/>
  <c r="G28" i="1"/>
  <c r="G33" i="1"/>
  <c r="G150" i="1"/>
  <c r="G6" i="1"/>
  <c r="G128" i="1"/>
  <c r="G106" i="1"/>
  <c r="G73" i="1"/>
  <c r="G116" i="1"/>
  <c r="G41" i="1"/>
  <c r="G119" i="1"/>
  <c r="G152" i="1"/>
  <c r="G149" i="1"/>
  <c r="G129" i="1"/>
  <c r="G117" i="1"/>
  <c r="G124" i="1"/>
  <c r="G75" i="1"/>
  <c r="G61" i="1"/>
  <c r="G87" i="1"/>
  <c r="G17" i="1"/>
  <c r="G138" i="1"/>
  <c r="G115" i="1"/>
  <c r="G104" i="1"/>
  <c r="G72" i="1"/>
  <c r="G42" i="1"/>
  <c r="G32" i="1"/>
  <c r="G55" i="1"/>
  <c r="G145" i="1"/>
  <c r="G134" i="1"/>
  <c r="G122" i="1"/>
  <c r="G59" i="1"/>
  <c r="G38" i="1"/>
  <c r="G20" i="1"/>
  <c r="G12" i="1"/>
  <c r="G76" i="1"/>
  <c r="G147" i="1"/>
  <c r="G53" i="1"/>
  <c r="G96" i="1"/>
  <c r="G85" i="1"/>
  <c r="G22" i="1"/>
  <c r="G89" i="1"/>
  <c r="G52" i="1"/>
  <c r="G93" i="1"/>
  <c r="G102" i="1"/>
  <c r="G25" i="1"/>
  <c r="G90" i="1"/>
  <c r="G130" i="1"/>
  <c r="G88" i="1"/>
  <c r="G68" i="1"/>
  <c r="G26" i="1"/>
  <c r="G127" i="1"/>
  <c r="G86" i="1"/>
  <c r="G109" i="1"/>
  <c r="G118" i="1"/>
  <c r="G91" i="1"/>
  <c r="G30" i="1"/>
  <c r="G84" i="1"/>
  <c r="G37" i="1"/>
  <c r="G9" i="1"/>
  <c r="G81" i="1"/>
  <c r="G144" i="1"/>
  <c r="G82" i="1"/>
  <c r="G71" i="1"/>
  <c r="G133" i="1"/>
  <c r="G111" i="1"/>
  <c r="G97" i="1"/>
  <c r="G58" i="1"/>
  <c r="G112" i="1"/>
  <c r="G67" i="1"/>
  <c r="G21" i="1"/>
  <c r="G66" i="1"/>
  <c r="G99" i="1"/>
  <c r="G65" i="1"/>
  <c r="G50" i="1"/>
  <c r="G27" i="1"/>
  <c r="G64" i="1"/>
  <c r="G126" i="1"/>
  <c r="G62" i="1"/>
  <c r="G24" i="1"/>
  <c r="G98" i="1"/>
  <c r="G16" i="1"/>
  <c r="G54" i="1"/>
  <c r="G107" i="1"/>
  <c r="G74" i="1"/>
  <c r="G45" i="1"/>
  <c r="G78" i="1"/>
  <c r="G46" i="1"/>
  <c r="G19" i="1"/>
  <c r="G34" i="1"/>
  <c r="G10" i="1"/>
  <c r="G131" i="1"/>
  <c r="G44" i="1"/>
  <c r="G40" i="1"/>
  <c r="G143" i="1"/>
  <c r="G141" i="1"/>
  <c r="G103" i="1"/>
  <c r="G100" i="1"/>
  <c r="G51" i="1"/>
  <c r="G47" i="1"/>
  <c r="G35" i="1"/>
  <c r="G125" i="1"/>
  <c r="G95" i="1"/>
  <c r="G94" i="1"/>
  <c r="G142" i="1"/>
  <c r="G140" i="1"/>
  <c r="G69" i="1"/>
  <c r="G56" i="1"/>
  <c r="G79" i="1"/>
  <c r="G135" i="1"/>
  <c r="G148" i="1"/>
  <c r="G31" i="1"/>
  <c r="G114" i="1"/>
  <c r="G137" i="1"/>
  <c r="G8" i="1"/>
  <c r="G70" i="1"/>
  <c r="G105" i="1"/>
  <c r="G13" i="1"/>
  <c r="G83" i="1"/>
  <c r="G29" i="1"/>
  <c r="G63" i="1"/>
  <c r="G139" i="1"/>
  <c r="G57" i="1"/>
  <c r="G5" i="1"/>
  <c r="G39" i="1"/>
  <c r="G123" i="1"/>
  <c r="G49" i="1"/>
  <c r="G23" i="1"/>
  <c r="G120" i="1"/>
  <c r="G18" i="1"/>
  <c r="G11" i="1"/>
  <c r="G14" i="1"/>
  <c r="G151" i="1"/>
  <c r="G80" i="1"/>
  <c r="G77" i="1"/>
  <c r="C154" i="1"/>
  <c r="G113" i="1"/>
  <c r="G146" i="1" l="1"/>
  <c r="G154" i="1" s="1"/>
  <c r="D154" i="1"/>
  <c r="G156" i="1"/>
  <c r="K156" i="1" s="1"/>
  <c r="K158" i="1" s="1"/>
</calcChain>
</file>

<file path=xl/sharedStrings.xml><?xml version="1.0" encoding="utf-8"?>
<sst xmlns="http://schemas.openxmlformats.org/spreadsheetml/2006/main" count="168" uniqueCount="167">
  <si>
    <t>FY2021 Prelim General State Aid</t>
  </si>
  <si>
    <t>Alternative Formula Districts</t>
  </si>
  <si>
    <t>District No.</t>
  </si>
  <si>
    <t>District Name</t>
  </si>
  <si>
    <t>Other Revenue Local Effort</t>
  </si>
  <si>
    <t>1st Half
Local Effort
(Pay 2020)</t>
  </si>
  <si>
    <t>Excess Cash Balance Penalty</t>
  </si>
  <si>
    <t>1st Half
 State Aid</t>
  </si>
  <si>
    <t>2nd Half
Local Effort
(Pay 2020)</t>
  </si>
  <si>
    <t>Gaming Revenue Adjustment</t>
  </si>
  <si>
    <t>2nd Half
 State Aid</t>
  </si>
  <si>
    <t xml:space="preserve">FY2021
State Aid </t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</si>
  <si>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</si>
  <si>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</si>
  <si>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</si>
  <si>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</si>
  <si>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</si>
  <si>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</si>
  <si>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</si>
  <si>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</si>
  <si>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</si>
  <si>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</si>
  <si>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</si>
  <si>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</si>
  <si>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</si>
  <si>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</si>
  <si>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</si>
  <si>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</si>
  <si>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</si>
  <si>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</si>
  <si>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</si>
  <si>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</si>
  <si>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</si>
  <si>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</si>
  <si>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</si>
  <si>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</si>
  <si>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</si>
  <si>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</si>
  <si>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</si>
  <si>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</si>
  <si>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</si>
  <si>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</si>
  <si>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</si>
  <si>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</si>
  <si>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</si>
  <si>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</si>
  <si>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</si>
  <si>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</si>
  <si>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</si>
  <si>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</si>
  <si>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</si>
  <si>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</si>
  <si>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</si>
  <si>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</si>
  <si>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</si>
  <si>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</si>
  <si>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</si>
  <si>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</si>
  <si>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</si>
  <si>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</si>
  <si>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</si>
  <si>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</si>
  <si>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</si>
  <si>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</si>
  <si>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</si>
  <si>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</si>
  <si>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</si>
  <si>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</si>
  <si>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</si>
  <si>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</si>
  <si>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</si>
  <si>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</si>
  <si>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</si>
  <si>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</si>
  <si>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</si>
  <si>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</si>
  <si>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</si>
  <si>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</si>
  <si>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</si>
  <si>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</si>
  <si>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</si>
  <si>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</si>
  <si>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</si>
  <si>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</si>
  <si>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</si>
  <si>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</si>
  <si>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</si>
  <si>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</si>
  <si>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</si>
  <si>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</si>
  <si>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</si>
  <si>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</si>
  <si>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</si>
  <si>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</si>
  <si>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</si>
  <si>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</si>
  <si>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</si>
  <si>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</si>
  <si>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</si>
  <si>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</si>
  <si>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</si>
  <si>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</si>
  <si>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</si>
  <si>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</si>
  <si>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</si>
  <si>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</si>
  <si>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</si>
  <si>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</si>
  <si>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</si>
  <si>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</si>
  <si>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</si>
  <si>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</si>
  <si>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</si>
  <si>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</si>
  <si>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</si>
  <si>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</si>
  <si>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</si>
  <si>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</si>
  <si>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</si>
  <si>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</si>
  <si>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</si>
  <si>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</si>
  <si>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</si>
  <si>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</si>
  <si>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</si>
  <si>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</si>
  <si>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</si>
  <si>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</si>
  <si>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</si>
  <si>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</si>
  <si>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</si>
  <si>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</si>
  <si>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</si>
  <si>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</si>
  <si>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</si>
  <si>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</si>
  <si>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</si>
  <si>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</si>
  <si>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</si>
  <si>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</si>
  <si>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</si>
  <si>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</si>
  <si>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</si>
  <si>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</si>
  <si>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</si>
  <si>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</si>
  <si>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</si>
  <si>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</si>
  <si>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</si>
  <si>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 -Hurley 60-6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</si>
  <si>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</si>
  <si>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</si>
  <si>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</si>
  <si>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</si>
  <si>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</si>
  <si>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</si>
  <si>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</si>
  <si>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</si>
  <si>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</si>
  <si>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</si>
  <si>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</si>
  <si>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 xml:space="preserve"> </t>
  </si>
  <si>
    <t>L-D Career &amp; Tech Ed.</t>
  </si>
  <si>
    <t>Total State Aid</t>
  </si>
  <si>
    <t>as of 6/8/2020</t>
  </si>
  <si>
    <t>Questions - contact Office of State Aid &amp; School Finance (605) 773-32248</t>
  </si>
  <si>
    <t xml:space="preserve">Est TOTAL Need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</si>
</sst>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2060"/>
      <name val="Ebrima"/>
    </font>
    <font>
      <b/>
      <sz val="14"/>
      <color rgb="FF002060"/>
      <name val="Ebrima"/>
    </font>
    <font>
      <sz val="9"/>
      <color rgb="FF002060"/>
      <name val="Ebrima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0" xfId="1" applyFont="1"/>
    <xf numFmtId="5" fontId="2" fillId="0" borderId="0" xfId="1" applyNumberFormat="1" applyFont="1"/>
    <xf numFmtId="164" fontId="2" fillId="0" borderId="0" xfId="1" applyNumberFormat="1" applyFont="1"/>
    <xf numFmtId="0" fontId="4" fillId="0" borderId="0" xfId="1" applyFont="1" applyAlignment="1">
      <alignment horizontal="left"/>
    </xf>
    <xf numFmtId="0" fontId="4" fillId="2" borderId="0" xfId="1" applyFont="1" applyFill="1"/>
    <xf numFmtId="5" fontId="2" fillId="2" borderId="0" xfId="1" applyNumberFormat="1" applyFont="1" applyFill="1"/>
    <xf numFmtId="5" fontId="4" fillId="3" borderId="1" xfId="1" applyNumberFormat="1" applyFont="1" applyFill="1" applyBorder="1" applyAlignment="1">
      <alignment horizontal="center" wrapText="1"/>
    </xf>
    <xf numFmtId="0" fontId="4" fillId="0" borderId="0" xfId="1" applyFont="1"/>
    <xf numFmtId="0" fontId="4" fillId="0" borderId="2" xfId="1" applyFont="1" applyBorder="1" applyAlignment="1">
      <alignment horizontal="left"/>
    </xf>
    <xf numFmtId="164" fontId="4" fillId="0" borderId="2" xfId="1" applyNumberFormat="1" applyFont="1" applyBorder="1"/>
    <xf numFmtId="5" fontId="4" fillId="0" borderId="2" xfId="1" applyNumberFormat="1" applyFont="1" applyBorder="1"/>
    <xf numFmtId="6" fontId="4" fillId="0" borderId="2" xfId="1" applyNumberFormat="1" applyFont="1" applyBorder="1"/>
    <xf numFmtId="5" fontId="4" fillId="0" borderId="2" xfId="1" applyNumberFormat="1" applyFont="1" applyBorder="1" applyAlignment="1">
      <alignment horizontal="right"/>
    </xf>
    <xf numFmtId="0" fontId="4" fillId="2" borderId="2" xfId="1" applyFont="1" applyFill="1" applyBorder="1" applyAlignment="1">
      <alignment horizontal="left"/>
    </xf>
    <xf numFmtId="164" fontId="4" fillId="2" borderId="2" xfId="1" applyNumberFormat="1" applyFont="1" applyFill="1" applyBorder="1"/>
    <xf numFmtId="5" fontId="4" fillId="2" borderId="2" xfId="1" applyNumberFormat="1" applyFont="1" applyFill="1" applyBorder="1"/>
    <xf numFmtId="6" fontId="4" fillId="2" borderId="2" xfId="1" applyNumberFormat="1" applyFont="1" applyFill="1" applyBorder="1"/>
    <xf numFmtId="5" fontId="4" fillId="2" borderId="2" xfId="1" applyNumberFormat="1" applyFont="1" applyFill="1" applyBorder="1" applyAlignment="1">
      <alignment horizontal="right"/>
    </xf>
    <xf numFmtId="3" fontId="4" fillId="4" borderId="2" xfId="1" applyNumberFormat="1" applyFont="1" applyFill="1" applyBorder="1" applyAlignment="1">
      <alignment horizontal="left"/>
    </xf>
    <xf numFmtId="5" fontId="4" fillId="4" borderId="0" xfId="1" applyNumberFormat="1" applyFont="1" applyFill="1"/>
    <xf numFmtId="6" fontId="4" fillId="4" borderId="0" xfId="1" applyNumberFormat="1" applyFont="1" applyFill="1"/>
    <xf numFmtId="0" fontId="4" fillId="4" borderId="0" xfId="1" applyFont="1" applyFill="1"/>
    <xf numFmtId="3" fontId="4" fillId="5" borderId="4" xfId="1" applyNumberFormat="1" applyFont="1" applyFill="1" applyBorder="1" applyAlignment="1">
      <alignment horizontal="left" vertical="center" wrapText="1"/>
    </xf>
    <xf numFmtId="3" fontId="4" fillId="5" borderId="5" xfId="1" applyNumberFormat="1" applyFont="1" applyFill="1" applyBorder="1" applyAlignment="1">
      <alignment horizontal="left" vertical="center" wrapText="1"/>
    </xf>
    <xf numFmtId="5" fontId="4" fillId="5" borderId="5" xfId="1" applyNumberFormat="1" applyFont="1" applyFill="1" applyBorder="1" applyAlignment="1">
      <alignment vertical="center" wrapText="1"/>
    </xf>
    <xf numFmtId="6" fontId="4" fillId="5" borderId="5" xfId="1" applyNumberFormat="1" applyFont="1" applyFill="1" applyBorder="1" applyAlignment="1">
      <alignment vertical="center" wrapText="1"/>
    </xf>
    <xf numFmtId="0" fontId="4" fillId="0" borderId="0" xfId="1" applyFont="1" applyAlignment="1">
      <alignment vertical="center" wrapText="1"/>
    </xf>
    <xf numFmtId="3" fontId="4" fillId="4" borderId="0" xfId="1" applyNumberFormat="1" applyFont="1" applyFill="1" applyAlignment="1">
      <alignment horizontal="left" wrapText="1"/>
    </xf>
    <xf numFmtId="0" fontId="4" fillId="4" borderId="0" xfId="1" applyFont="1" applyFill="1" applyAlignment="1">
      <alignment wrapText="1"/>
    </xf>
    <xf numFmtId="0" fontId="4" fillId="0" borderId="0" xfId="1" applyFont="1" applyAlignment="1">
      <alignment wrapText="1"/>
    </xf>
    <xf numFmtId="0" fontId="4" fillId="4" borderId="0" xfId="1" applyFont="1" applyFill="1" applyAlignment="1">
      <alignment horizontal="left"/>
    </xf>
    <xf numFmtId="164" fontId="4" fillId="4" borderId="0" xfId="1" applyNumberFormat="1" applyFont="1" applyFill="1"/>
    <xf numFmtId="5" fontId="2" fillId="4" borderId="0" xfId="1" applyNumberFormat="1" applyFont="1" applyFill="1"/>
    <xf numFmtId="164" fontId="4" fillId="0" borderId="0" xfId="1" applyNumberFormat="1" applyFont="1"/>
    <xf numFmtId="5" fontId="4" fillId="0" borderId="0" xfId="1" applyNumberFormat="1" applyFont="1"/>
    <xf numFmtId="0" fontId="4" fillId="6" borderId="1" xfId="1" applyFont="1" applyFill="1" applyBorder="1" applyAlignment="1">
      <alignment horizontal="left" wrapText="1"/>
    </xf>
    <xf numFmtId="0" fontId="4" fillId="6" borderId="1" xfId="1" applyFont="1" applyFill="1" applyBorder="1" applyAlignment="1">
      <alignment horizontal="center" wrapText="1"/>
    </xf>
    <xf numFmtId="5" fontId="4" fillId="6" borderId="1" xfId="1" applyNumberFormat="1" applyFont="1" applyFill="1" applyBorder="1" applyAlignment="1">
      <alignment horizontal="center" wrapText="1"/>
    </xf>
    <xf numFmtId="3" fontId="4" fillId="4" borderId="3" xfId="1" applyNumberFormat="1" applyFont="1" applyFill="1" applyBorder="1" applyAlignment="1">
      <alignment horizontal="center" wrapText="1"/>
    </xf>
    <xf numFmtId="3" fontId="4" fillId="4" borderId="6" xfId="1" applyNumberFormat="1" applyFont="1" applyFill="1" applyBorder="1" applyAlignment="1">
      <alignment horizontal="right" wrapText="1"/>
    </xf>
  </cellXfs>
  <cellStyles count="2">
    <cellStyle name="Normal" xfId="0" builtinId="0"/>
    <cellStyle name="Normal 2" xfId="1" xr:uid="{878E4CDF-4D29-4797-8BD2-64D05C1CB9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595746</xdr:colOff>
      <xdr:row>0</xdr:row>
      <xdr:rowOff>100447</xdr:rowOff>
    </xdr:from>
    <xdr:ext cx="2105024" cy="476249"/>
    <xdr:pic>
      <xdr:nvPicPr>
        <xdr:cNvPr id="2" name="Picture 1">
          <a:extLst>
            <a:ext uri="{FF2B5EF4-FFF2-40B4-BE49-F238E27FC236}">
              <a16:creationId xmlns:a16="http://schemas.microsoft.com/office/drawing/2014/main" id="{8CE8CD8C-E6D3-4FBC-BCB6-684D36BC2D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1936" y="96637"/>
          <a:ext cx="2105024" cy="47624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AID/HISTORIC/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Aid/FY99/finalest/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1D528-E357-4A9F-A9F8-5BC40A4BBE8D}">
  <dimension ref="A1:T164"/>
  <sheetViews>
    <sheetView showGridLines="0" tabSelected="1" zoomScale="110" zoomScaleNormal="11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3" sqref="A3"/>
    </sheetView>
  </sheetViews>
  <sheetFormatPr defaultColWidth="9.1796875" defaultRowHeight="14" x14ac:dyDescent="0.4"/>
  <cols>
    <col min="1" max="1" width="6.453125" style="6" bestFit="1" customWidth="1"/>
    <col min="2" max="2" width="22.54296875" style="6" customWidth="1"/>
    <col min="3" max="3" width="13.26953125" style="36" customWidth="1"/>
    <col min="4" max="5" width="13.26953125" style="37" customWidth="1"/>
    <col min="6" max="7" width="13.26953125" style="10" customWidth="1"/>
    <col min="8" max="8" width="11.1796875" style="10" hidden="1" customWidth="1"/>
    <col min="9" max="9" width="9.1796875" style="10" hidden="1" customWidth="1"/>
    <col min="10" max="10" width="12" style="10" hidden="1" customWidth="1"/>
    <col min="11" max="11" width="12.7265625" style="10" hidden="1" customWidth="1"/>
    <col min="12" max="12" width="12.81640625" style="10" bestFit="1" customWidth="1"/>
    <col min="13" max="16384" width="9.1796875" style="10"/>
  </cols>
  <sheetData>
    <row r="1" spans="1:15" s="3" customFormat="1" ht="21" x14ac:dyDescent="0.55000000000000004">
      <c r="A1" s="1"/>
      <c r="B1" s="2" t="s">
        <v>0</v>
      </c>
      <c r="D1" s="4"/>
      <c r="I1" s="5"/>
      <c r="N1" s="5"/>
      <c r="O1" s="5"/>
    </row>
    <row r="2" spans="1:15" s="3" customFormat="1" ht="16" x14ac:dyDescent="0.45">
      <c r="A2" s="1"/>
      <c r="B2" s="6" t="s">
        <v>164</v>
      </c>
      <c r="D2" s="4"/>
      <c r="I2" s="5"/>
      <c r="N2" s="5"/>
      <c r="O2" s="5"/>
    </row>
    <row r="3" spans="1:15" s="3" customFormat="1" ht="16" x14ac:dyDescent="0.45">
      <c r="A3" s="1"/>
      <c r="B3" s="1"/>
      <c r="C3" s="7" t="s">
        <v>1</v>
      </c>
      <c r="D3" s="8"/>
      <c r="I3" s="5"/>
      <c r="N3" s="5"/>
      <c r="O3" s="5"/>
    </row>
    <row r="4" spans="1:15" ht="42" x14ac:dyDescent="0.4">
      <c r="A4" s="38" t="s">
        <v>2</v>
      </c>
      <c r="B4" s="39" t="s">
        <v>3</v>
      </c>
      <c r="C4" s="39" t="s">
        <v>166</v>
      </c>
      <c r="D4" s="40" t="s">
        <v>4</v>
      </c>
      <c r="E4" s="40" t="s">
        <v>5</v>
      </c>
      <c r="F4" s="40" t="s">
        <v>6</v>
      </c>
      <c r="G4" s="40" t="s">
        <v>7</v>
      </c>
      <c r="H4" s="9" t="s">
        <v>8</v>
      </c>
      <c r="I4" s="9" t="s">
        <v>9</v>
      </c>
      <c r="J4" s="9" t="s">
        <v>10</v>
      </c>
      <c r="K4" s="9" t="s">
        <v>11</v>
      </c>
    </row>
    <row r="5" spans="1:15" x14ac:dyDescent="0.4">
      <c r="A5" s="11">
        <v>6001</v>
      </c>
      <c r="B5" s="11" t="s">
        <v>25</v>
      </c>
      <c r="C5" s="12">
        <v>26917739.803242046</v>
      </c>
      <c r="D5" s="13">
        <v>789552.62</v>
      </c>
      <c r="E5" s="13">
        <v>5029801</v>
      </c>
      <c r="F5" s="14">
        <v>0</v>
      </c>
      <c r="G5" s="15">
        <f t="shared" ref="G5:G36" si="0">IF(((0.5*C5)-(0.5*D5)-(0.5*F5)-E5)&lt;0,0,ROUND((0.5*C5)-(0.5*D5)-(0.5*F5)-E5,0))</f>
        <v>8034293</v>
      </c>
      <c r="H5" s="13"/>
      <c r="I5" s="13"/>
      <c r="J5" s="15"/>
      <c r="K5" s="13"/>
    </row>
    <row r="6" spans="1:15" ht="13.5" customHeight="1" x14ac:dyDescent="0.4">
      <c r="A6" s="11">
        <v>58003</v>
      </c>
      <c r="B6" s="11" t="s">
        <v>143</v>
      </c>
      <c r="C6" s="12">
        <v>1908130.520703828</v>
      </c>
      <c r="D6" s="13">
        <v>128447.77199999997</v>
      </c>
      <c r="E6" s="13">
        <v>1192460</v>
      </c>
      <c r="F6" s="14">
        <v>0</v>
      </c>
      <c r="G6" s="15">
        <f t="shared" si="0"/>
        <v>0</v>
      </c>
      <c r="H6" s="18"/>
      <c r="I6" s="18"/>
      <c r="J6" s="20"/>
      <c r="K6" s="18"/>
    </row>
    <row r="7" spans="1:15" ht="13.5" customHeight="1" x14ac:dyDescent="0.4">
      <c r="A7" s="11">
        <v>61001</v>
      </c>
      <c r="B7" s="11" t="s">
        <v>150</v>
      </c>
      <c r="C7" s="12">
        <v>2385971.2040083599</v>
      </c>
      <c r="D7" s="13">
        <v>74045.562000000005</v>
      </c>
      <c r="E7" s="13">
        <v>461068</v>
      </c>
      <c r="F7" s="14">
        <v>0</v>
      </c>
      <c r="G7" s="15">
        <f t="shared" si="0"/>
        <v>694895</v>
      </c>
      <c r="H7" s="13"/>
      <c r="I7" s="13"/>
      <c r="J7" s="15"/>
      <c r="K7" s="13"/>
    </row>
    <row r="8" spans="1:15" ht="13.5" customHeight="1" x14ac:dyDescent="0.4">
      <c r="A8" s="11">
        <v>11001</v>
      </c>
      <c r="B8" s="11" t="s">
        <v>34</v>
      </c>
      <c r="C8" s="12">
        <v>2230053.1365585332</v>
      </c>
      <c r="D8" s="13">
        <v>72001.608000000007</v>
      </c>
      <c r="E8" s="13">
        <v>355562</v>
      </c>
      <c r="F8" s="14">
        <v>0</v>
      </c>
      <c r="G8" s="15">
        <f t="shared" si="0"/>
        <v>723464</v>
      </c>
      <c r="H8" s="13"/>
      <c r="I8" s="13"/>
      <c r="J8" s="15"/>
      <c r="K8" s="13"/>
    </row>
    <row r="9" spans="1:15" ht="13.5" customHeight="1" x14ac:dyDescent="0.4">
      <c r="A9" s="11">
        <v>38001</v>
      </c>
      <c r="B9" s="11" t="s">
        <v>89</v>
      </c>
      <c r="C9" s="12">
        <v>1848311.7417872776</v>
      </c>
      <c r="D9" s="13">
        <v>52252.680000000008</v>
      </c>
      <c r="E9" s="13">
        <v>508020</v>
      </c>
      <c r="F9" s="14">
        <v>0</v>
      </c>
      <c r="G9" s="15">
        <f t="shared" si="0"/>
        <v>390010</v>
      </c>
      <c r="H9" s="13"/>
      <c r="I9" s="13"/>
      <c r="J9" s="15"/>
      <c r="K9" s="13"/>
    </row>
    <row r="10" spans="1:15" ht="13.5" customHeight="1" x14ac:dyDescent="0.4">
      <c r="A10" s="11">
        <v>21001</v>
      </c>
      <c r="B10" s="11" t="s">
        <v>58</v>
      </c>
      <c r="C10" s="12">
        <v>1329974.5803927756</v>
      </c>
      <c r="D10" s="13">
        <v>41084.626000000004</v>
      </c>
      <c r="E10" s="13">
        <v>198879</v>
      </c>
      <c r="F10" s="14">
        <v>0</v>
      </c>
      <c r="G10" s="15">
        <f t="shared" si="0"/>
        <v>445566</v>
      </c>
      <c r="H10" s="13"/>
      <c r="I10" s="13"/>
      <c r="J10" s="15"/>
      <c r="K10" s="13"/>
    </row>
    <row r="11" spans="1:15" ht="13.5" customHeight="1" x14ac:dyDescent="0.4">
      <c r="A11" s="11">
        <v>4001</v>
      </c>
      <c r="B11" s="11" t="s">
        <v>18</v>
      </c>
      <c r="C11" s="12">
        <v>1618947.5128756682</v>
      </c>
      <c r="D11" s="13">
        <v>28785.469999999994</v>
      </c>
      <c r="E11" s="13">
        <v>222832</v>
      </c>
      <c r="F11" s="14">
        <v>0</v>
      </c>
      <c r="G11" s="15">
        <f t="shared" si="0"/>
        <v>572249</v>
      </c>
      <c r="H11" s="13"/>
      <c r="I11" s="13"/>
      <c r="J11" s="15"/>
      <c r="K11" s="13"/>
    </row>
    <row r="12" spans="1:15" ht="13.5" customHeight="1" x14ac:dyDescent="0.4">
      <c r="A12" s="11">
        <v>49001</v>
      </c>
      <c r="B12" s="11" t="s">
        <v>114</v>
      </c>
      <c r="C12" s="12">
        <v>3163571.7772980086</v>
      </c>
      <c r="D12" s="13">
        <v>41821.353999999992</v>
      </c>
      <c r="E12" s="13">
        <v>359935</v>
      </c>
      <c r="F12" s="14">
        <v>0</v>
      </c>
      <c r="G12" s="15">
        <f t="shared" si="0"/>
        <v>1200940</v>
      </c>
      <c r="H12" s="13"/>
      <c r="I12" s="13"/>
      <c r="J12" s="15"/>
      <c r="K12" s="13"/>
    </row>
    <row r="13" spans="1:15" ht="13.5" customHeight="1" x14ac:dyDescent="0.4">
      <c r="A13" s="11">
        <v>9001</v>
      </c>
      <c r="B13" s="11" t="s">
        <v>31</v>
      </c>
      <c r="C13" s="12">
        <v>8172079.1023798101</v>
      </c>
      <c r="D13" s="13">
        <v>162823.58999999997</v>
      </c>
      <c r="E13" s="13">
        <v>1146199</v>
      </c>
      <c r="F13" s="14">
        <v>0</v>
      </c>
      <c r="G13" s="15">
        <f t="shared" si="0"/>
        <v>2858429</v>
      </c>
      <c r="H13" s="13"/>
      <c r="I13" s="13"/>
      <c r="J13" s="15"/>
      <c r="K13" s="13"/>
    </row>
    <row r="14" spans="1:15" ht="13.5" customHeight="1" x14ac:dyDescent="0.4">
      <c r="A14" s="11">
        <v>3001</v>
      </c>
      <c r="B14" s="11" t="s">
        <v>17</v>
      </c>
      <c r="C14" s="12">
        <v>3206000.2610780206</v>
      </c>
      <c r="D14" s="13">
        <v>113482.61199999999</v>
      </c>
      <c r="E14" s="13">
        <v>233261</v>
      </c>
      <c r="F14" s="14">
        <v>0</v>
      </c>
      <c r="G14" s="15">
        <f t="shared" si="0"/>
        <v>1312998</v>
      </c>
      <c r="H14" s="13"/>
      <c r="I14" s="13"/>
      <c r="J14" s="15"/>
      <c r="K14" s="13"/>
    </row>
    <row r="15" spans="1:15" ht="13.5" customHeight="1" x14ac:dyDescent="0.4">
      <c r="A15" s="11">
        <v>61002</v>
      </c>
      <c r="B15" s="11" t="s">
        <v>151</v>
      </c>
      <c r="C15" s="12">
        <v>4278271.1712130634</v>
      </c>
      <c r="D15" s="13">
        <v>129466.92600000002</v>
      </c>
      <c r="E15" s="13">
        <v>715904</v>
      </c>
      <c r="F15" s="14">
        <v>0</v>
      </c>
      <c r="G15" s="15">
        <f t="shared" si="0"/>
        <v>1358498</v>
      </c>
      <c r="H15" s="13"/>
      <c r="I15" s="13"/>
      <c r="J15" s="15"/>
      <c r="K15" s="13"/>
    </row>
    <row r="16" spans="1:15" ht="13.5" customHeight="1" x14ac:dyDescent="0.4">
      <c r="A16" s="11">
        <v>25001</v>
      </c>
      <c r="B16" s="11" t="s">
        <v>67</v>
      </c>
      <c r="C16" s="12">
        <v>655673.74271464557</v>
      </c>
      <c r="D16" s="13">
        <v>27115.473999999995</v>
      </c>
      <c r="E16" s="13">
        <v>243979</v>
      </c>
      <c r="F16" s="14">
        <v>0</v>
      </c>
      <c r="G16" s="15">
        <f t="shared" si="0"/>
        <v>70300</v>
      </c>
      <c r="H16" s="13"/>
      <c r="I16" s="13"/>
      <c r="J16" s="15"/>
      <c r="K16" s="13"/>
    </row>
    <row r="17" spans="1:11" ht="13.5" customHeight="1" x14ac:dyDescent="0.4">
      <c r="A17" s="11">
        <v>52001</v>
      </c>
      <c r="B17" s="11" t="s">
        <v>128</v>
      </c>
      <c r="C17" s="12">
        <v>1095273.183852874</v>
      </c>
      <c r="D17" s="13">
        <v>61820.561999999976</v>
      </c>
      <c r="E17" s="13">
        <v>306548</v>
      </c>
      <c r="F17" s="14">
        <v>0</v>
      </c>
      <c r="G17" s="15">
        <f t="shared" si="0"/>
        <v>210178</v>
      </c>
      <c r="H17" s="13"/>
      <c r="I17" s="13"/>
      <c r="J17" s="15"/>
      <c r="K17" s="13"/>
    </row>
    <row r="18" spans="1:11" ht="13.5" customHeight="1" x14ac:dyDescent="0.4">
      <c r="A18" s="11">
        <v>4002</v>
      </c>
      <c r="B18" s="11" t="s">
        <v>19</v>
      </c>
      <c r="C18" s="12">
        <v>3192769.9878710113</v>
      </c>
      <c r="D18" s="13">
        <v>106097.03000000001</v>
      </c>
      <c r="E18" s="13">
        <v>558533</v>
      </c>
      <c r="F18" s="14">
        <v>0</v>
      </c>
      <c r="G18" s="15">
        <f t="shared" si="0"/>
        <v>984803</v>
      </c>
      <c r="H18" s="13"/>
      <c r="I18" s="13"/>
      <c r="J18" s="15"/>
      <c r="K18" s="13"/>
    </row>
    <row r="19" spans="1:11" ht="13.5" customHeight="1" x14ac:dyDescent="0.4">
      <c r="A19" s="11">
        <v>22001</v>
      </c>
      <c r="B19" s="11" t="s">
        <v>60</v>
      </c>
      <c r="C19" s="12">
        <v>834493.85436409456</v>
      </c>
      <c r="D19" s="13">
        <v>55939.976000000002</v>
      </c>
      <c r="E19" s="13">
        <v>260697</v>
      </c>
      <c r="F19" s="14">
        <v>0</v>
      </c>
      <c r="G19" s="15">
        <f t="shared" si="0"/>
        <v>128580</v>
      </c>
      <c r="H19" s="13"/>
      <c r="I19" s="13"/>
      <c r="J19" s="15"/>
      <c r="K19" s="13"/>
    </row>
    <row r="20" spans="1:11" ht="13.5" customHeight="1" x14ac:dyDescent="0.4">
      <c r="A20" s="11">
        <v>49002</v>
      </c>
      <c r="B20" s="11" t="s">
        <v>115</v>
      </c>
      <c r="C20" s="12">
        <v>27490611.830908604</v>
      </c>
      <c r="D20" s="13">
        <v>698681.24</v>
      </c>
      <c r="E20" s="13">
        <v>4317201</v>
      </c>
      <c r="F20" s="14">
        <v>0</v>
      </c>
      <c r="G20" s="15">
        <f t="shared" si="0"/>
        <v>9078764</v>
      </c>
      <c r="H20" s="13"/>
      <c r="I20" s="13"/>
      <c r="J20" s="15"/>
      <c r="K20" s="13"/>
    </row>
    <row r="21" spans="1:11" ht="13.5" customHeight="1" x14ac:dyDescent="0.4">
      <c r="A21" s="11">
        <v>30003</v>
      </c>
      <c r="B21" s="11" t="s">
        <v>78</v>
      </c>
      <c r="C21" s="12">
        <v>2223122.1244790973</v>
      </c>
      <c r="D21" s="13">
        <v>41381.838000000018</v>
      </c>
      <c r="E21" s="13">
        <v>451439</v>
      </c>
      <c r="F21" s="14">
        <v>0</v>
      </c>
      <c r="G21" s="15">
        <f t="shared" si="0"/>
        <v>639431</v>
      </c>
      <c r="H21" s="13"/>
      <c r="I21" s="13"/>
      <c r="J21" s="15"/>
      <c r="K21" s="13"/>
    </row>
    <row r="22" spans="1:11" ht="13.5" customHeight="1" x14ac:dyDescent="0.4">
      <c r="A22" s="11">
        <v>45004</v>
      </c>
      <c r="B22" s="11" t="s">
        <v>108</v>
      </c>
      <c r="C22" s="12">
        <v>2815486.4238344212</v>
      </c>
      <c r="D22" s="13">
        <v>305678.94799999997</v>
      </c>
      <c r="E22" s="13">
        <v>989012</v>
      </c>
      <c r="F22" s="14">
        <v>0</v>
      </c>
      <c r="G22" s="15">
        <f t="shared" si="0"/>
        <v>265892</v>
      </c>
      <c r="H22" s="13"/>
      <c r="I22" s="13"/>
      <c r="J22" s="15"/>
      <c r="K22" s="13"/>
    </row>
    <row r="23" spans="1:11" ht="13.5" customHeight="1" x14ac:dyDescent="0.4">
      <c r="A23" s="11">
        <v>5001</v>
      </c>
      <c r="B23" s="11" t="s">
        <v>21</v>
      </c>
      <c r="C23" s="12">
        <v>20581896.817332141</v>
      </c>
      <c r="D23" s="13">
        <v>541990.46999999986</v>
      </c>
      <c r="E23" s="13">
        <v>4006219</v>
      </c>
      <c r="F23" s="14">
        <v>0</v>
      </c>
      <c r="G23" s="15">
        <f t="shared" si="0"/>
        <v>6013734</v>
      </c>
      <c r="H23" s="13"/>
      <c r="I23" s="13"/>
      <c r="J23" s="15"/>
      <c r="K23" s="13"/>
    </row>
    <row r="24" spans="1:11" ht="13.5" customHeight="1" x14ac:dyDescent="0.4">
      <c r="A24" s="11">
        <v>26002</v>
      </c>
      <c r="B24" s="11" t="s">
        <v>69</v>
      </c>
      <c r="C24" s="12">
        <v>1756982.0145824854</v>
      </c>
      <c r="D24" s="13">
        <v>35853.401999999987</v>
      </c>
      <c r="E24" s="13">
        <v>223191</v>
      </c>
      <c r="F24" s="14">
        <v>0</v>
      </c>
      <c r="G24" s="15">
        <f t="shared" si="0"/>
        <v>637373</v>
      </c>
      <c r="H24" s="13"/>
      <c r="I24" s="13"/>
      <c r="J24" s="15"/>
      <c r="K24" s="13"/>
    </row>
    <row r="25" spans="1:11" ht="13.5" customHeight="1" x14ac:dyDescent="0.4">
      <c r="A25" s="11">
        <v>43001</v>
      </c>
      <c r="B25" s="11" t="s">
        <v>103</v>
      </c>
      <c r="C25" s="12">
        <v>1588034.8618187318</v>
      </c>
      <c r="D25" s="13">
        <v>40459.635999999991</v>
      </c>
      <c r="E25" s="13">
        <v>254143</v>
      </c>
      <c r="F25" s="14">
        <v>0</v>
      </c>
      <c r="G25" s="15">
        <f t="shared" si="0"/>
        <v>519645</v>
      </c>
      <c r="H25" s="13"/>
      <c r="I25" s="13"/>
      <c r="J25" s="15"/>
      <c r="K25" s="13"/>
    </row>
    <row r="26" spans="1:11" ht="13.5" customHeight="1" x14ac:dyDescent="0.4">
      <c r="A26" s="11">
        <v>41001</v>
      </c>
      <c r="B26" s="11" t="s">
        <v>98</v>
      </c>
      <c r="C26" s="12">
        <v>5318426.3159886301</v>
      </c>
      <c r="D26" s="13">
        <v>124978.59399999998</v>
      </c>
      <c r="E26" s="13">
        <v>1055995</v>
      </c>
      <c r="F26" s="14">
        <v>0</v>
      </c>
      <c r="G26" s="15">
        <f t="shared" si="0"/>
        <v>1540729</v>
      </c>
      <c r="H26" s="13"/>
      <c r="I26" s="13"/>
      <c r="J26" s="15"/>
      <c r="K26" s="13"/>
    </row>
    <row r="27" spans="1:11" ht="13.5" customHeight="1" x14ac:dyDescent="0.4">
      <c r="A27" s="11">
        <v>28001</v>
      </c>
      <c r="B27" s="11" t="s">
        <v>73</v>
      </c>
      <c r="C27" s="12">
        <v>2150036.5330285635</v>
      </c>
      <c r="D27" s="13">
        <v>55499.863999999994</v>
      </c>
      <c r="E27" s="13">
        <v>327135</v>
      </c>
      <c r="F27" s="14">
        <v>0</v>
      </c>
      <c r="G27" s="15">
        <f t="shared" si="0"/>
        <v>720133</v>
      </c>
      <c r="H27" s="13"/>
      <c r="I27" s="13"/>
      <c r="J27" s="15"/>
      <c r="K27" s="13"/>
    </row>
    <row r="28" spans="1:11" ht="13.5" customHeight="1" x14ac:dyDescent="0.4">
      <c r="A28" s="11">
        <v>60001</v>
      </c>
      <c r="B28" s="11" t="s">
        <v>146</v>
      </c>
      <c r="C28" s="12">
        <v>1988664.1384824612</v>
      </c>
      <c r="D28" s="13">
        <v>50559.753999999994</v>
      </c>
      <c r="E28" s="13">
        <v>303118</v>
      </c>
      <c r="F28" s="14">
        <v>0</v>
      </c>
      <c r="G28" s="15">
        <f t="shared" si="0"/>
        <v>665934</v>
      </c>
      <c r="H28" s="13"/>
      <c r="I28" s="13"/>
      <c r="J28" s="15"/>
      <c r="K28" s="13"/>
    </row>
    <row r="29" spans="1:11" ht="13.5" customHeight="1" x14ac:dyDescent="0.4">
      <c r="A29" s="11">
        <v>7001</v>
      </c>
      <c r="B29" s="11" t="s">
        <v>29</v>
      </c>
      <c r="C29" s="12">
        <v>5215586.5897755902</v>
      </c>
      <c r="D29" s="13">
        <v>213445.73999999996</v>
      </c>
      <c r="E29" s="13">
        <v>947614</v>
      </c>
      <c r="F29" s="14">
        <v>0</v>
      </c>
      <c r="G29" s="15">
        <f t="shared" si="0"/>
        <v>1553456</v>
      </c>
      <c r="H29" s="13"/>
      <c r="I29" s="13"/>
      <c r="J29" s="15"/>
      <c r="K29" s="13"/>
    </row>
    <row r="30" spans="1:11" ht="13.5" customHeight="1" x14ac:dyDescent="0.4">
      <c r="A30" s="11">
        <v>39001</v>
      </c>
      <c r="B30" s="11" t="s">
        <v>92</v>
      </c>
      <c r="C30" s="12">
        <v>3397582.1213395274</v>
      </c>
      <c r="D30" s="13">
        <v>97862.526000000013</v>
      </c>
      <c r="E30" s="13">
        <v>594278</v>
      </c>
      <c r="F30" s="14">
        <v>0</v>
      </c>
      <c r="G30" s="15">
        <f t="shared" si="0"/>
        <v>1055582</v>
      </c>
      <c r="H30" s="13"/>
      <c r="I30" s="13"/>
      <c r="J30" s="15"/>
      <c r="K30" s="13"/>
    </row>
    <row r="31" spans="1:11" ht="13.5" customHeight="1" x14ac:dyDescent="0.4">
      <c r="A31" s="11">
        <v>12002</v>
      </c>
      <c r="B31" s="11" t="s">
        <v>37</v>
      </c>
      <c r="C31" s="12">
        <v>2897049.1147591067</v>
      </c>
      <c r="D31" s="13">
        <v>162389.53599999999</v>
      </c>
      <c r="E31" s="13">
        <v>891505</v>
      </c>
      <c r="F31" s="14">
        <v>0</v>
      </c>
      <c r="G31" s="15">
        <f t="shared" si="0"/>
        <v>475825</v>
      </c>
      <c r="H31" s="13"/>
      <c r="I31" s="13"/>
      <c r="J31" s="15"/>
      <c r="K31" s="13"/>
    </row>
    <row r="32" spans="1:11" ht="13.5" customHeight="1" x14ac:dyDescent="0.4">
      <c r="A32" s="11">
        <v>50005</v>
      </c>
      <c r="B32" s="11" t="s">
        <v>122</v>
      </c>
      <c r="C32" s="12">
        <v>1936950.3416247899</v>
      </c>
      <c r="D32" s="13">
        <v>51788.538</v>
      </c>
      <c r="E32" s="13">
        <v>297745</v>
      </c>
      <c r="F32" s="14">
        <v>0</v>
      </c>
      <c r="G32" s="15">
        <f t="shared" si="0"/>
        <v>644836</v>
      </c>
      <c r="H32" s="13"/>
      <c r="I32" s="13"/>
      <c r="J32" s="15"/>
      <c r="K32" s="13"/>
    </row>
    <row r="33" spans="1:11" ht="13.5" customHeight="1" x14ac:dyDescent="0.4">
      <c r="A33" s="11">
        <v>59003</v>
      </c>
      <c r="B33" s="11" t="s">
        <v>145</v>
      </c>
      <c r="C33" s="12">
        <v>1606212.7869624989</v>
      </c>
      <c r="D33" s="13">
        <v>26814.760000000002</v>
      </c>
      <c r="E33" s="13">
        <v>271881</v>
      </c>
      <c r="F33" s="14">
        <v>0</v>
      </c>
      <c r="G33" s="15">
        <f t="shared" si="0"/>
        <v>517818</v>
      </c>
      <c r="H33" s="13"/>
      <c r="I33" s="13"/>
      <c r="J33" s="15"/>
      <c r="K33" s="13"/>
    </row>
    <row r="34" spans="1:11" ht="13.5" customHeight="1" x14ac:dyDescent="0.4">
      <c r="A34" s="11">
        <v>21003</v>
      </c>
      <c r="B34" s="11" t="s">
        <v>59</v>
      </c>
      <c r="C34" s="12">
        <v>1809876.2815429061</v>
      </c>
      <c r="D34" s="13">
        <v>86478.05799999999</v>
      </c>
      <c r="E34" s="13">
        <v>471046</v>
      </c>
      <c r="F34" s="14">
        <v>0</v>
      </c>
      <c r="G34" s="15">
        <f t="shared" si="0"/>
        <v>390653</v>
      </c>
      <c r="H34" s="13"/>
      <c r="I34" s="13"/>
      <c r="J34" s="15"/>
      <c r="K34" s="13"/>
    </row>
    <row r="35" spans="1:11" ht="13.5" customHeight="1" x14ac:dyDescent="0.4">
      <c r="A35" s="11">
        <v>16001</v>
      </c>
      <c r="B35" s="11" t="s">
        <v>48</v>
      </c>
      <c r="C35" s="12">
        <v>5366093.5170805436</v>
      </c>
      <c r="D35" s="13">
        <v>216977.07999999996</v>
      </c>
      <c r="E35" s="13">
        <v>2335502</v>
      </c>
      <c r="F35" s="14">
        <v>0</v>
      </c>
      <c r="G35" s="15">
        <f t="shared" si="0"/>
        <v>239056</v>
      </c>
      <c r="H35" s="13"/>
      <c r="I35" s="13"/>
      <c r="J35" s="15"/>
      <c r="K35" s="13"/>
    </row>
    <row r="36" spans="1:11" ht="13.5" customHeight="1" x14ac:dyDescent="0.4">
      <c r="A36" s="11">
        <v>61008</v>
      </c>
      <c r="B36" s="11" t="s">
        <v>153</v>
      </c>
      <c r="C36" s="12">
        <v>8376232.0631795973</v>
      </c>
      <c r="D36" s="13">
        <v>237737.86600000001</v>
      </c>
      <c r="E36" s="13">
        <v>2104568</v>
      </c>
      <c r="F36" s="14">
        <v>0</v>
      </c>
      <c r="G36" s="15">
        <f t="shared" si="0"/>
        <v>1964679</v>
      </c>
      <c r="H36" s="13"/>
      <c r="I36" s="13"/>
      <c r="J36" s="15"/>
      <c r="K36" s="13"/>
    </row>
    <row r="37" spans="1:11" ht="13.5" customHeight="1" x14ac:dyDescent="0.4">
      <c r="A37" s="11">
        <v>38002</v>
      </c>
      <c r="B37" s="11" t="s">
        <v>90</v>
      </c>
      <c r="C37" s="12">
        <v>1998702.7937037086</v>
      </c>
      <c r="D37" s="13">
        <v>58511.678000000007</v>
      </c>
      <c r="E37" s="13">
        <v>556494</v>
      </c>
      <c r="F37" s="14">
        <v>0</v>
      </c>
      <c r="G37" s="15">
        <f t="shared" ref="G37:G68" si="1">IF(((0.5*C37)-(0.5*D37)-(0.5*F37)-E37)&lt;0,0,ROUND((0.5*C37)-(0.5*D37)-(0.5*F37)-E37,0))</f>
        <v>413602</v>
      </c>
      <c r="H37" s="13"/>
      <c r="I37" s="13"/>
      <c r="J37" s="15"/>
      <c r="K37" s="13"/>
    </row>
    <row r="38" spans="1:11" ht="13.5" customHeight="1" x14ac:dyDescent="0.4">
      <c r="A38" s="11">
        <v>49003</v>
      </c>
      <c r="B38" s="11" t="s">
        <v>116</v>
      </c>
      <c r="C38" s="12">
        <v>5844437.3157428186</v>
      </c>
      <c r="D38" s="13">
        <v>197795.86399999994</v>
      </c>
      <c r="E38" s="13">
        <v>1032182</v>
      </c>
      <c r="F38" s="14">
        <v>0</v>
      </c>
      <c r="G38" s="15">
        <f t="shared" si="1"/>
        <v>1791139</v>
      </c>
      <c r="H38" s="13"/>
      <c r="I38" s="13"/>
      <c r="J38" s="15"/>
      <c r="K38" s="13"/>
    </row>
    <row r="39" spans="1:11" ht="13.5" customHeight="1" x14ac:dyDescent="0.4">
      <c r="A39" s="11">
        <v>5006</v>
      </c>
      <c r="B39" s="11" t="s">
        <v>24</v>
      </c>
      <c r="C39" s="12">
        <v>2475710.257873998</v>
      </c>
      <c r="D39" s="13">
        <v>319548.18399999989</v>
      </c>
      <c r="E39" s="13">
        <v>540674</v>
      </c>
      <c r="F39" s="14">
        <v>0</v>
      </c>
      <c r="G39" s="15">
        <f t="shared" si="1"/>
        <v>537407</v>
      </c>
      <c r="H39" s="13"/>
      <c r="I39" s="13"/>
      <c r="J39" s="15"/>
      <c r="K39" s="13"/>
    </row>
    <row r="40" spans="1:11" ht="13.5" customHeight="1" x14ac:dyDescent="0.4">
      <c r="A40" s="11">
        <v>19004</v>
      </c>
      <c r="B40" s="11" t="s">
        <v>55</v>
      </c>
      <c r="C40" s="12">
        <v>3152330.6466006562</v>
      </c>
      <c r="D40" s="13">
        <v>168112.57519999999</v>
      </c>
      <c r="E40" s="13">
        <v>871135</v>
      </c>
      <c r="F40" s="14">
        <v>0</v>
      </c>
      <c r="G40" s="15">
        <f t="shared" si="1"/>
        <v>620974</v>
      </c>
      <c r="H40" s="13"/>
      <c r="I40" s="13"/>
      <c r="J40" s="15"/>
      <c r="K40" s="13"/>
    </row>
    <row r="41" spans="1:11" ht="13.5" customHeight="1" x14ac:dyDescent="0.4">
      <c r="A41" s="11">
        <v>56002</v>
      </c>
      <c r="B41" s="11" t="s">
        <v>138</v>
      </c>
      <c r="C41" s="12">
        <v>1085959.636371132</v>
      </c>
      <c r="D41" s="13">
        <v>30297.298000000003</v>
      </c>
      <c r="E41" s="13">
        <v>456569</v>
      </c>
      <c r="F41" s="14">
        <v>0</v>
      </c>
      <c r="G41" s="15">
        <f t="shared" si="1"/>
        <v>71262</v>
      </c>
      <c r="H41" s="13"/>
      <c r="I41" s="13"/>
      <c r="J41" s="15"/>
      <c r="K41" s="13"/>
    </row>
    <row r="42" spans="1:11" ht="13.5" customHeight="1" x14ac:dyDescent="0.4">
      <c r="A42" s="11">
        <v>51001</v>
      </c>
      <c r="B42" s="11" t="s">
        <v>123</v>
      </c>
      <c r="C42" s="12">
        <v>17291904.796501704</v>
      </c>
      <c r="D42" s="13">
        <v>211244.82399999999</v>
      </c>
      <c r="E42" s="13">
        <v>1435843</v>
      </c>
      <c r="F42" s="14">
        <v>0</v>
      </c>
      <c r="G42" s="15">
        <f t="shared" si="1"/>
        <v>7104487</v>
      </c>
      <c r="H42" s="13"/>
      <c r="I42" s="13"/>
      <c r="J42" s="15"/>
      <c r="K42" s="13"/>
    </row>
    <row r="43" spans="1:11" ht="13.5" customHeight="1" x14ac:dyDescent="0.4">
      <c r="A43" s="11">
        <v>64002</v>
      </c>
      <c r="B43" s="11" t="s">
        <v>158</v>
      </c>
      <c r="C43" s="12">
        <v>2492031.6877700966</v>
      </c>
      <c r="D43" s="13">
        <v>0</v>
      </c>
      <c r="E43" s="13">
        <v>173590</v>
      </c>
      <c r="F43" s="14">
        <v>0</v>
      </c>
      <c r="G43" s="15">
        <f t="shared" si="1"/>
        <v>1072426</v>
      </c>
      <c r="H43" s="13"/>
      <c r="I43" s="13"/>
      <c r="J43" s="15"/>
      <c r="K43" s="13"/>
    </row>
    <row r="44" spans="1:11" ht="13.5" customHeight="1" x14ac:dyDescent="0.4">
      <c r="A44" s="11">
        <v>20001</v>
      </c>
      <c r="B44" s="11" t="s">
        <v>56</v>
      </c>
      <c r="C44" s="12">
        <v>2329457.3931345823</v>
      </c>
      <c r="D44" s="13">
        <v>40102.905999999988</v>
      </c>
      <c r="E44" s="13">
        <v>214329</v>
      </c>
      <c r="F44" s="14">
        <v>0</v>
      </c>
      <c r="G44" s="15">
        <f t="shared" si="1"/>
        <v>930348</v>
      </c>
      <c r="H44" s="13"/>
      <c r="I44" s="13"/>
      <c r="J44" s="15"/>
      <c r="K44" s="13"/>
    </row>
    <row r="45" spans="1:11" ht="13.5" customHeight="1" x14ac:dyDescent="0.4">
      <c r="A45" s="11">
        <v>23001</v>
      </c>
      <c r="B45" s="11" t="s">
        <v>63</v>
      </c>
      <c r="C45" s="12">
        <v>1169781.5637068111</v>
      </c>
      <c r="D45" s="13">
        <v>37819.97</v>
      </c>
      <c r="E45" s="13">
        <v>377908</v>
      </c>
      <c r="F45" s="14">
        <v>0</v>
      </c>
      <c r="G45" s="15">
        <f t="shared" si="1"/>
        <v>188073</v>
      </c>
      <c r="H45" s="13"/>
      <c r="I45" s="13"/>
      <c r="J45" s="15"/>
      <c r="K45" s="13"/>
    </row>
    <row r="46" spans="1:11" ht="13.5" customHeight="1" x14ac:dyDescent="0.4">
      <c r="A46" s="11">
        <v>22005</v>
      </c>
      <c r="B46" s="11" t="s">
        <v>61</v>
      </c>
      <c r="C46" s="12">
        <v>1031941.0609770275</v>
      </c>
      <c r="D46" s="13">
        <v>50069.039999999979</v>
      </c>
      <c r="E46" s="13">
        <v>554918</v>
      </c>
      <c r="F46" s="14">
        <v>0</v>
      </c>
      <c r="G46" s="15">
        <f t="shared" si="1"/>
        <v>0</v>
      </c>
      <c r="H46" s="13"/>
      <c r="I46" s="13"/>
      <c r="J46" s="15"/>
      <c r="K46" s="13"/>
    </row>
    <row r="47" spans="1:11" ht="13.5" customHeight="1" x14ac:dyDescent="0.4">
      <c r="A47" s="11">
        <v>16002</v>
      </c>
      <c r="B47" s="11" t="s">
        <v>49</v>
      </c>
      <c r="C47" s="12">
        <v>74508.379853937018</v>
      </c>
      <c r="D47" s="13">
        <v>870.24000000000069</v>
      </c>
      <c r="E47" s="13">
        <v>112592</v>
      </c>
      <c r="F47" s="14">
        <v>0</v>
      </c>
      <c r="G47" s="15">
        <f t="shared" si="1"/>
        <v>0</v>
      </c>
      <c r="H47" s="13"/>
      <c r="I47" s="13"/>
      <c r="J47" s="15"/>
      <c r="K47" s="13"/>
    </row>
    <row r="48" spans="1:11" ht="13.5" customHeight="1" x14ac:dyDescent="0.4">
      <c r="A48" s="11">
        <v>61007</v>
      </c>
      <c r="B48" s="11" t="s">
        <v>152</v>
      </c>
      <c r="C48" s="12">
        <v>4118823.2383256378</v>
      </c>
      <c r="D48" s="13">
        <v>104576.38599999997</v>
      </c>
      <c r="E48" s="13">
        <v>754124</v>
      </c>
      <c r="F48" s="14">
        <v>0</v>
      </c>
      <c r="G48" s="15">
        <f t="shared" si="1"/>
        <v>1252999</v>
      </c>
      <c r="H48" s="13"/>
      <c r="I48" s="13"/>
      <c r="J48" s="15"/>
      <c r="K48" s="13"/>
    </row>
    <row r="49" spans="1:11" ht="13.5" customHeight="1" x14ac:dyDescent="0.4">
      <c r="A49" s="11">
        <v>5003</v>
      </c>
      <c r="B49" s="11" t="s">
        <v>22</v>
      </c>
      <c r="C49" s="12">
        <v>2445577.9078915101</v>
      </c>
      <c r="D49" s="13">
        <v>161272.36200000002</v>
      </c>
      <c r="E49" s="13">
        <v>855770</v>
      </c>
      <c r="F49" s="14">
        <v>0</v>
      </c>
      <c r="G49" s="15">
        <f t="shared" si="1"/>
        <v>286383</v>
      </c>
      <c r="H49" s="13"/>
      <c r="I49" s="13"/>
      <c r="J49" s="15"/>
      <c r="K49" s="13"/>
    </row>
    <row r="50" spans="1:11" ht="13.5" customHeight="1" x14ac:dyDescent="0.4">
      <c r="A50" s="11">
        <v>28002</v>
      </c>
      <c r="B50" s="11" t="s">
        <v>74</v>
      </c>
      <c r="C50" s="12">
        <v>1876174.866201546</v>
      </c>
      <c r="D50" s="13">
        <v>90176.488000000012</v>
      </c>
      <c r="E50" s="13">
        <v>524574</v>
      </c>
      <c r="F50" s="14">
        <v>0</v>
      </c>
      <c r="G50" s="15">
        <f t="shared" si="1"/>
        <v>368425</v>
      </c>
      <c r="H50" s="13"/>
      <c r="I50" s="13"/>
      <c r="J50" s="15"/>
      <c r="K50" s="13"/>
    </row>
    <row r="51" spans="1:11" ht="13.5" customHeight="1" x14ac:dyDescent="0.4">
      <c r="A51" s="11">
        <v>17001</v>
      </c>
      <c r="B51" s="11" t="s">
        <v>50</v>
      </c>
      <c r="C51" s="12">
        <v>1918992.8048711834</v>
      </c>
      <c r="D51" s="13">
        <v>25660.718000000008</v>
      </c>
      <c r="E51" s="13">
        <v>166766</v>
      </c>
      <c r="F51" s="14">
        <v>0</v>
      </c>
      <c r="G51" s="15">
        <f t="shared" si="1"/>
        <v>779900</v>
      </c>
      <c r="H51" s="13"/>
      <c r="I51" s="13"/>
      <c r="J51" s="15"/>
      <c r="K51" s="13"/>
    </row>
    <row r="52" spans="1:11" ht="13.5" customHeight="1" x14ac:dyDescent="0.4">
      <c r="A52" s="11">
        <v>44001</v>
      </c>
      <c r="B52" s="11" t="s">
        <v>106</v>
      </c>
      <c r="C52" s="12">
        <v>1177232.4016922046</v>
      </c>
      <c r="D52" s="13">
        <v>40021.005999999979</v>
      </c>
      <c r="E52" s="13">
        <v>501165</v>
      </c>
      <c r="F52" s="14">
        <v>0</v>
      </c>
      <c r="G52" s="15">
        <f t="shared" si="1"/>
        <v>67441</v>
      </c>
      <c r="H52" s="13"/>
      <c r="I52" s="13"/>
      <c r="J52" s="15"/>
      <c r="K52" s="13"/>
    </row>
    <row r="53" spans="1:11" ht="13.5" customHeight="1" x14ac:dyDescent="0.4">
      <c r="A53" s="11">
        <v>46002</v>
      </c>
      <c r="B53" s="11" t="s">
        <v>111</v>
      </c>
      <c r="C53" s="12">
        <v>1266642.4575169291</v>
      </c>
      <c r="D53" s="13">
        <v>15162.247999999992</v>
      </c>
      <c r="E53" s="13">
        <v>137951</v>
      </c>
      <c r="F53" s="14">
        <v>0</v>
      </c>
      <c r="G53" s="15">
        <f t="shared" si="1"/>
        <v>487789</v>
      </c>
      <c r="H53" s="13"/>
      <c r="I53" s="13"/>
      <c r="J53" s="15"/>
      <c r="K53" s="13"/>
    </row>
    <row r="54" spans="1:11" ht="13.5" customHeight="1" x14ac:dyDescent="0.4">
      <c r="A54" s="11">
        <v>24004</v>
      </c>
      <c r="B54" s="11" t="s">
        <v>66</v>
      </c>
      <c r="C54" s="12">
        <v>2329299.4370475756</v>
      </c>
      <c r="D54" s="13">
        <v>91581.95199999999</v>
      </c>
      <c r="E54" s="13">
        <v>841150</v>
      </c>
      <c r="F54" s="14">
        <v>0</v>
      </c>
      <c r="G54" s="15">
        <f t="shared" si="1"/>
        <v>277709</v>
      </c>
      <c r="H54" s="13"/>
      <c r="I54" s="13"/>
      <c r="J54" s="15"/>
      <c r="K54" s="13"/>
    </row>
    <row r="55" spans="1:11" ht="13.5" customHeight="1" x14ac:dyDescent="0.4">
      <c r="A55" s="11">
        <v>50003</v>
      </c>
      <c r="B55" s="11" t="s">
        <v>121</v>
      </c>
      <c r="C55" s="12">
        <v>4348309.0482757641</v>
      </c>
      <c r="D55" s="13">
        <v>106861.242</v>
      </c>
      <c r="E55" s="13">
        <v>578751</v>
      </c>
      <c r="F55" s="14">
        <v>0</v>
      </c>
      <c r="G55" s="15">
        <f t="shared" si="1"/>
        <v>1541973</v>
      </c>
      <c r="H55" s="13"/>
      <c r="I55" s="13"/>
      <c r="J55" s="15"/>
      <c r="K55" s="13"/>
    </row>
    <row r="56" spans="1:11" ht="13.5" customHeight="1" x14ac:dyDescent="0.4">
      <c r="A56" s="11">
        <v>14001</v>
      </c>
      <c r="B56" s="11" t="s">
        <v>41</v>
      </c>
      <c r="C56" s="12">
        <v>1939356.8727531931</v>
      </c>
      <c r="D56" s="13">
        <v>44785.964</v>
      </c>
      <c r="E56" s="13">
        <v>145031</v>
      </c>
      <c r="F56" s="14">
        <v>0</v>
      </c>
      <c r="G56" s="15">
        <f t="shared" si="1"/>
        <v>802254</v>
      </c>
      <c r="H56" s="13"/>
      <c r="I56" s="13"/>
      <c r="J56" s="15"/>
      <c r="K56" s="13"/>
    </row>
    <row r="57" spans="1:11" ht="13.5" customHeight="1" x14ac:dyDescent="0.4">
      <c r="A57" s="11">
        <v>6002</v>
      </c>
      <c r="B57" s="11" t="s">
        <v>26</v>
      </c>
      <c r="C57" s="12">
        <v>1154879.8877360236</v>
      </c>
      <c r="D57" s="13">
        <v>59108.983999999997</v>
      </c>
      <c r="E57" s="13">
        <v>355811</v>
      </c>
      <c r="F57" s="14">
        <v>0</v>
      </c>
      <c r="G57" s="15">
        <f t="shared" si="1"/>
        <v>192074</v>
      </c>
      <c r="H57" s="13"/>
      <c r="I57" s="13"/>
      <c r="J57" s="15"/>
      <c r="K57" s="13"/>
    </row>
    <row r="58" spans="1:11" ht="13.5" customHeight="1" x14ac:dyDescent="0.4">
      <c r="A58" s="11">
        <v>33001</v>
      </c>
      <c r="B58" s="11" t="s">
        <v>81</v>
      </c>
      <c r="C58" s="12">
        <v>2310364.1308126934</v>
      </c>
      <c r="D58" s="13">
        <v>111593.48599999996</v>
      </c>
      <c r="E58" s="13">
        <v>515576</v>
      </c>
      <c r="F58" s="14">
        <v>0</v>
      </c>
      <c r="G58" s="15">
        <f t="shared" si="1"/>
        <v>583809</v>
      </c>
      <c r="H58" s="13"/>
      <c r="I58" s="13"/>
      <c r="J58" s="15"/>
      <c r="K58" s="13"/>
    </row>
    <row r="59" spans="1:11" ht="13.5" customHeight="1" x14ac:dyDescent="0.4">
      <c r="A59" s="11">
        <v>49004</v>
      </c>
      <c r="B59" s="11" t="s">
        <v>117</v>
      </c>
      <c r="C59" s="12">
        <v>3121881.4566768329</v>
      </c>
      <c r="D59" s="13">
        <v>148825.87799999997</v>
      </c>
      <c r="E59" s="13">
        <v>461255</v>
      </c>
      <c r="F59" s="14">
        <v>0</v>
      </c>
      <c r="G59" s="15">
        <f t="shared" si="1"/>
        <v>1025273</v>
      </c>
      <c r="H59" s="13"/>
      <c r="I59" s="13"/>
      <c r="J59" s="15"/>
      <c r="K59" s="13"/>
    </row>
    <row r="60" spans="1:11" ht="13.5" customHeight="1" x14ac:dyDescent="0.4">
      <c r="A60" s="11">
        <v>63001</v>
      </c>
      <c r="B60" s="11" t="s">
        <v>156</v>
      </c>
      <c r="C60" s="12">
        <v>2059108.6536466281</v>
      </c>
      <c r="D60" s="13">
        <v>36308.712</v>
      </c>
      <c r="E60" s="13">
        <v>153494</v>
      </c>
      <c r="F60" s="14">
        <v>0</v>
      </c>
      <c r="G60" s="15">
        <f t="shared" si="1"/>
        <v>857906</v>
      </c>
      <c r="H60" s="13"/>
      <c r="I60" s="13"/>
      <c r="J60" s="15"/>
      <c r="K60" s="13"/>
    </row>
    <row r="61" spans="1:11" ht="13.5" customHeight="1" x14ac:dyDescent="0.4">
      <c r="A61" s="11">
        <v>53001</v>
      </c>
      <c r="B61" s="11" t="s">
        <v>130</v>
      </c>
      <c r="C61" s="12">
        <v>1671404.1967234516</v>
      </c>
      <c r="D61" s="13">
        <v>61820.204000000005</v>
      </c>
      <c r="E61" s="13">
        <v>394661</v>
      </c>
      <c r="F61" s="14">
        <v>0</v>
      </c>
      <c r="G61" s="15">
        <f t="shared" si="1"/>
        <v>410131</v>
      </c>
      <c r="H61" s="13"/>
      <c r="I61" s="13"/>
      <c r="J61" s="15"/>
      <c r="K61" s="13"/>
    </row>
    <row r="62" spans="1:11" ht="13.5" customHeight="1" x14ac:dyDescent="0.4">
      <c r="A62" s="11">
        <v>26004</v>
      </c>
      <c r="B62" s="11" t="s">
        <v>70</v>
      </c>
      <c r="C62" s="12">
        <v>2546679.6799514201</v>
      </c>
      <c r="D62" s="13">
        <v>93608.587999999989</v>
      </c>
      <c r="E62" s="13">
        <v>395187</v>
      </c>
      <c r="F62" s="14">
        <v>0</v>
      </c>
      <c r="G62" s="15">
        <f t="shared" si="1"/>
        <v>831349</v>
      </c>
      <c r="H62" s="13"/>
      <c r="I62" s="13"/>
      <c r="J62" s="15"/>
      <c r="K62" s="13"/>
    </row>
    <row r="63" spans="1:11" ht="13.5" customHeight="1" x14ac:dyDescent="0.4">
      <c r="A63" s="11">
        <v>6006</v>
      </c>
      <c r="B63" s="11" t="s">
        <v>28</v>
      </c>
      <c r="C63" s="12">
        <v>3520849.3855412053</v>
      </c>
      <c r="D63" s="13">
        <v>655266.96200000006</v>
      </c>
      <c r="E63" s="13">
        <v>1526114</v>
      </c>
      <c r="F63" s="14">
        <v>0</v>
      </c>
      <c r="G63" s="15">
        <f t="shared" si="1"/>
        <v>0</v>
      </c>
      <c r="H63" s="13"/>
      <c r="I63" s="13"/>
      <c r="J63" s="15"/>
      <c r="K63" s="13"/>
    </row>
    <row r="64" spans="1:11" ht="13.5" customHeight="1" x14ac:dyDescent="0.4">
      <c r="A64" s="11">
        <v>27001</v>
      </c>
      <c r="B64" s="11" t="s">
        <v>72</v>
      </c>
      <c r="C64" s="12">
        <v>2174321.6457375544</v>
      </c>
      <c r="D64" s="13">
        <v>97645.288</v>
      </c>
      <c r="E64" s="13">
        <v>505792</v>
      </c>
      <c r="F64" s="14">
        <v>0</v>
      </c>
      <c r="G64" s="15">
        <f t="shared" si="1"/>
        <v>532546</v>
      </c>
      <c r="H64" s="13"/>
      <c r="I64" s="13"/>
      <c r="J64" s="15"/>
      <c r="K64" s="13"/>
    </row>
    <row r="65" spans="1:20" ht="13.5" customHeight="1" x14ac:dyDescent="0.4">
      <c r="A65" s="11">
        <v>28003</v>
      </c>
      <c r="B65" s="11" t="s">
        <v>75</v>
      </c>
      <c r="C65" s="12">
        <v>5147038.8803099683</v>
      </c>
      <c r="D65" s="13">
        <v>158601.35200000001</v>
      </c>
      <c r="E65" s="13">
        <v>901626</v>
      </c>
      <c r="F65" s="14">
        <v>0</v>
      </c>
      <c r="G65" s="15">
        <f t="shared" si="1"/>
        <v>1592593</v>
      </c>
      <c r="H65" s="13"/>
      <c r="I65" s="13"/>
      <c r="J65" s="15"/>
      <c r="K65" s="13"/>
    </row>
    <row r="66" spans="1:20" ht="13.5" customHeight="1" x14ac:dyDescent="0.4">
      <c r="A66" s="11">
        <v>30001</v>
      </c>
      <c r="B66" s="11" t="s">
        <v>77</v>
      </c>
      <c r="C66" s="12">
        <v>2606541.7543527344</v>
      </c>
      <c r="D66" s="13">
        <v>76047.964000000007</v>
      </c>
      <c r="E66" s="13">
        <v>435390</v>
      </c>
      <c r="F66" s="14">
        <v>0</v>
      </c>
      <c r="G66" s="15">
        <f t="shared" si="1"/>
        <v>829857</v>
      </c>
      <c r="H66" s="13"/>
      <c r="I66" s="13"/>
      <c r="J66" s="15"/>
      <c r="K66" s="13"/>
    </row>
    <row r="67" spans="1:20" ht="13.5" customHeight="1" x14ac:dyDescent="0.4">
      <c r="A67" s="11">
        <v>31001</v>
      </c>
      <c r="B67" s="11" t="s">
        <v>79</v>
      </c>
      <c r="C67" s="12">
        <v>1490167.5970787401</v>
      </c>
      <c r="D67" s="13">
        <v>0</v>
      </c>
      <c r="E67" s="13">
        <v>437000</v>
      </c>
      <c r="F67" s="14">
        <v>0</v>
      </c>
      <c r="G67" s="15">
        <f t="shared" si="1"/>
        <v>308084</v>
      </c>
      <c r="H67" s="13"/>
      <c r="I67" s="13"/>
      <c r="J67" s="15"/>
      <c r="K67" s="13"/>
    </row>
    <row r="68" spans="1:20" ht="13.5" customHeight="1" x14ac:dyDescent="0.4">
      <c r="A68" s="11">
        <v>41002</v>
      </c>
      <c r="B68" s="11" t="s">
        <v>99</v>
      </c>
      <c r="C68" s="12">
        <v>32619768.700053617</v>
      </c>
      <c r="D68" s="13">
        <v>642397.31400000001</v>
      </c>
      <c r="E68" s="13">
        <v>6236400</v>
      </c>
      <c r="F68" s="14">
        <v>0</v>
      </c>
      <c r="G68" s="15">
        <f t="shared" si="1"/>
        <v>9752286</v>
      </c>
      <c r="H68" s="13"/>
      <c r="I68" s="13"/>
      <c r="J68" s="15"/>
      <c r="K68" s="13"/>
    </row>
    <row r="69" spans="1:20" ht="13.5" customHeight="1" x14ac:dyDescent="0.4">
      <c r="A69" s="11">
        <v>14002</v>
      </c>
      <c r="B69" s="11" t="s">
        <v>42</v>
      </c>
      <c r="C69" s="12">
        <v>1177232.4016922046</v>
      </c>
      <c r="D69" s="13">
        <v>32407.385999999999</v>
      </c>
      <c r="E69" s="13">
        <v>125525</v>
      </c>
      <c r="F69" s="14">
        <v>0</v>
      </c>
      <c r="G69" s="15">
        <f t="shared" ref="G69:G100" si="2">IF(((0.5*C69)-(0.5*D69)-(0.5*F69)-E69)&lt;0,0,ROUND((0.5*C69)-(0.5*D69)-(0.5*F69)-E69,0))</f>
        <v>446888</v>
      </c>
      <c r="H69" s="13"/>
      <c r="I69" s="13"/>
      <c r="J69" s="15"/>
      <c r="K69" s="13"/>
    </row>
    <row r="70" spans="1:20" ht="13.5" customHeight="1" x14ac:dyDescent="0.4">
      <c r="A70" s="11">
        <v>10001</v>
      </c>
      <c r="B70" s="11" t="s">
        <v>33</v>
      </c>
      <c r="C70" s="12">
        <v>894100.55824724422</v>
      </c>
      <c r="D70" s="13">
        <v>53135.049999999996</v>
      </c>
      <c r="E70" s="13">
        <v>330450</v>
      </c>
      <c r="F70" s="14">
        <v>0</v>
      </c>
      <c r="G70" s="15">
        <f t="shared" si="2"/>
        <v>90033</v>
      </c>
      <c r="H70" s="13"/>
      <c r="I70" s="13"/>
      <c r="J70" s="15"/>
      <c r="K70" s="13"/>
    </row>
    <row r="71" spans="1:20" ht="13.5" customHeight="1" x14ac:dyDescent="0.4">
      <c r="A71" s="11">
        <v>34002</v>
      </c>
      <c r="B71" s="11" t="s">
        <v>85</v>
      </c>
      <c r="C71" s="12">
        <v>1682152.3795244673</v>
      </c>
      <c r="D71" s="13">
        <v>94794.859999999942</v>
      </c>
      <c r="E71" s="13">
        <v>737876</v>
      </c>
      <c r="F71" s="14">
        <v>0</v>
      </c>
      <c r="G71" s="15">
        <f t="shared" si="2"/>
        <v>55803</v>
      </c>
      <c r="H71" s="13"/>
      <c r="I71" s="13"/>
      <c r="J71" s="15"/>
      <c r="K71" s="13"/>
    </row>
    <row r="72" spans="1:20" ht="13.5" customHeight="1" x14ac:dyDescent="0.4">
      <c r="A72" s="11">
        <v>51002</v>
      </c>
      <c r="B72" s="11" t="s">
        <v>124</v>
      </c>
      <c r="C72" s="12">
        <v>2993119.4738107026</v>
      </c>
      <c r="D72" s="13">
        <v>152064.682</v>
      </c>
      <c r="E72" s="13">
        <v>1533726</v>
      </c>
      <c r="F72" s="14">
        <v>0</v>
      </c>
      <c r="G72" s="15">
        <f t="shared" si="2"/>
        <v>0</v>
      </c>
      <c r="H72" s="18"/>
      <c r="I72" s="18"/>
      <c r="J72" s="20"/>
      <c r="K72" s="18"/>
      <c r="T72" s="10" t="s">
        <v>161</v>
      </c>
    </row>
    <row r="73" spans="1:20" ht="13.5" customHeight="1" x14ac:dyDescent="0.4">
      <c r="A73" s="11">
        <v>56006</v>
      </c>
      <c r="B73" s="11" t="s">
        <v>140</v>
      </c>
      <c r="C73" s="12">
        <v>1724206.1890125789</v>
      </c>
      <c r="D73" s="13">
        <v>75632.22199999998</v>
      </c>
      <c r="E73" s="13">
        <v>689890</v>
      </c>
      <c r="F73" s="14">
        <v>0</v>
      </c>
      <c r="G73" s="15">
        <f t="shared" si="2"/>
        <v>134397</v>
      </c>
      <c r="H73" s="13"/>
      <c r="I73" s="13"/>
      <c r="J73" s="15"/>
      <c r="K73" s="13"/>
    </row>
    <row r="74" spans="1:20" ht="13.5" customHeight="1" x14ac:dyDescent="0.4">
      <c r="A74" s="11">
        <v>23002</v>
      </c>
      <c r="B74" s="11" t="s">
        <v>64</v>
      </c>
      <c r="C74" s="12">
        <v>4476463.4616245357</v>
      </c>
      <c r="D74" s="13">
        <v>163414.71799999996</v>
      </c>
      <c r="E74" s="13">
        <v>1029411</v>
      </c>
      <c r="F74" s="14">
        <v>0</v>
      </c>
      <c r="G74" s="15">
        <f t="shared" si="2"/>
        <v>1127113</v>
      </c>
      <c r="H74" s="13"/>
      <c r="I74" s="13"/>
      <c r="J74" s="15"/>
      <c r="K74" s="13"/>
    </row>
    <row r="75" spans="1:20" ht="13.5" customHeight="1" x14ac:dyDescent="0.4">
      <c r="A75" s="16">
        <v>53002</v>
      </c>
      <c r="B75" s="16" t="s">
        <v>131</v>
      </c>
      <c r="C75" s="17">
        <v>688348.10571428563</v>
      </c>
      <c r="D75" s="18">
        <v>100175.95999999999</v>
      </c>
      <c r="E75" s="18">
        <v>569092</v>
      </c>
      <c r="F75" s="19">
        <v>0</v>
      </c>
      <c r="G75" s="20">
        <f t="shared" si="2"/>
        <v>0</v>
      </c>
      <c r="H75" s="13"/>
      <c r="I75" s="13"/>
      <c r="J75" s="15"/>
      <c r="K75" s="13"/>
    </row>
    <row r="76" spans="1:20" ht="13.5" customHeight="1" x14ac:dyDescent="0.4">
      <c r="A76" s="11">
        <v>48003</v>
      </c>
      <c r="B76" s="11" t="s">
        <v>113</v>
      </c>
      <c r="C76" s="12">
        <v>2403001.6908321166</v>
      </c>
      <c r="D76" s="13">
        <v>220661.92000000004</v>
      </c>
      <c r="E76" s="13">
        <v>790806</v>
      </c>
      <c r="F76" s="14">
        <v>0</v>
      </c>
      <c r="G76" s="15">
        <f t="shared" si="2"/>
        <v>300364</v>
      </c>
      <c r="H76" s="13"/>
      <c r="I76" s="13"/>
      <c r="J76" s="15"/>
      <c r="K76" s="13"/>
    </row>
    <row r="77" spans="1:20" ht="13.5" customHeight="1" x14ac:dyDescent="0.4">
      <c r="A77" s="11">
        <v>2002</v>
      </c>
      <c r="B77" s="11" t="s">
        <v>14</v>
      </c>
      <c r="C77" s="12">
        <v>18458157.516640645</v>
      </c>
      <c r="D77" s="13">
        <v>344005.05199999979</v>
      </c>
      <c r="E77" s="13">
        <v>2295677</v>
      </c>
      <c r="F77" s="14">
        <v>0</v>
      </c>
      <c r="G77" s="15">
        <f t="shared" si="2"/>
        <v>6761399</v>
      </c>
      <c r="H77" s="13"/>
      <c r="I77" s="13"/>
      <c r="J77" s="15"/>
      <c r="K77" s="13"/>
    </row>
    <row r="78" spans="1:20" ht="13.5" customHeight="1" x14ac:dyDescent="0.4">
      <c r="A78" s="11">
        <v>22006</v>
      </c>
      <c r="B78" s="11" t="s">
        <v>62</v>
      </c>
      <c r="C78" s="12">
        <v>2801842.5918700267</v>
      </c>
      <c r="D78" s="13">
        <v>186000.15599999996</v>
      </c>
      <c r="E78" s="13">
        <v>916227</v>
      </c>
      <c r="F78" s="14">
        <v>0</v>
      </c>
      <c r="G78" s="15">
        <f t="shared" si="2"/>
        <v>391694</v>
      </c>
      <c r="H78" s="13"/>
      <c r="I78" s="13"/>
      <c r="J78" s="15"/>
      <c r="K78" s="13"/>
    </row>
    <row r="79" spans="1:20" ht="13.5" customHeight="1" x14ac:dyDescent="0.4">
      <c r="A79" s="11">
        <v>13003</v>
      </c>
      <c r="B79" s="11" t="s">
        <v>40</v>
      </c>
      <c r="C79" s="12">
        <v>1998702.7937037086</v>
      </c>
      <c r="D79" s="13">
        <v>64740.944000000018</v>
      </c>
      <c r="E79" s="13">
        <v>492843</v>
      </c>
      <c r="F79" s="14">
        <v>0</v>
      </c>
      <c r="G79" s="15">
        <f t="shared" si="2"/>
        <v>474138</v>
      </c>
      <c r="H79" s="13"/>
      <c r="I79" s="13"/>
      <c r="J79" s="15"/>
      <c r="K79" s="13"/>
    </row>
    <row r="80" spans="1:20" ht="13.5" customHeight="1" x14ac:dyDescent="0.4">
      <c r="A80" s="11">
        <v>2003</v>
      </c>
      <c r="B80" s="11" t="s">
        <v>15</v>
      </c>
      <c r="C80" s="12">
        <v>1603519.8632758246</v>
      </c>
      <c r="D80" s="13">
        <v>48001.338000000011</v>
      </c>
      <c r="E80" s="13">
        <v>611616</v>
      </c>
      <c r="F80" s="14">
        <v>0</v>
      </c>
      <c r="G80" s="15">
        <f t="shared" si="2"/>
        <v>166143</v>
      </c>
      <c r="H80" s="13"/>
      <c r="I80" s="13"/>
      <c r="J80" s="15"/>
      <c r="K80" s="13"/>
    </row>
    <row r="81" spans="1:11" ht="13.5" customHeight="1" x14ac:dyDescent="0.4">
      <c r="A81" s="11">
        <v>37003</v>
      </c>
      <c r="B81" s="11" t="s">
        <v>88</v>
      </c>
      <c r="C81" s="12">
        <v>1251740.7815461417</v>
      </c>
      <c r="D81" s="13">
        <v>73657.108000000007</v>
      </c>
      <c r="E81" s="13">
        <v>306235</v>
      </c>
      <c r="F81" s="14">
        <v>0</v>
      </c>
      <c r="G81" s="15">
        <f t="shared" si="2"/>
        <v>282807</v>
      </c>
      <c r="H81" s="13"/>
      <c r="I81" s="13"/>
      <c r="J81" s="15"/>
      <c r="K81" s="13"/>
    </row>
    <row r="82" spans="1:11" ht="13.5" customHeight="1" x14ac:dyDescent="0.4">
      <c r="A82" s="11">
        <v>35002</v>
      </c>
      <c r="B82" s="11" t="s">
        <v>86</v>
      </c>
      <c r="C82" s="12">
        <v>2301815.0779083711</v>
      </c>
      <c r="D82" s="13">
        <v>89153.247999999963</v>
      </c>
      <c r="E82" s="13">
        <v>376018</v>
      </c>
      <c r="F82" s="14">
        <v>0</v>
      </c>
      <c r="G82" s="15">
        <f t="shared" si="2"/>
        <v>730313</v>
      </c>
      <c r="H82" s="13"/>
      <c r="I82" s="13"/>
      <c r="J82" s="15"/>
      <c r="K82" s="13"/>
    </row>
    <row r="83" spans="1:11" ht="13.5" customHeight="1" x14ac:dyDescent="0.4">
      <c r="A83" s="11">
        <v>7002</v>
      </c>
      <c r="B83" s="11" t="s">
        <v>30</v>
      </c>
      <c r="C83" s="12">
        <v>2196127.9756247941</v>
      </c>
      <c r="D83" s="13">
        <v>103137.68799999998</v>
      </c>
      <c r="E83" s="13">
        <v>488059</v>
      </c>
      <c r="F83" s="14">
        <v>0</v>
      </c>
      <c r="G83" s="15">
        <f t="shared" si="2"/>
        <v>558436</v>
      </c>
      <c r="H83" s="13"/>
      <c r="I83" s="13"/>
      <c r="J83" s="15"/>
      <c r="K83" s="13"/>
    </row>
    <row r="84" spans="1:11" ht="13.5" customHeight="1" x14ac:dyDescent="0.4">
      <c r="A84" s="11">
        <v>38003</v>
      </c>
      <c r="B84" s="11" t="s">
        <v>91</v>
      </c>
      <c r="C84" s="12">
        <v>1272230.5860059743</v>
      </c>
      <c r="D84" s="13">
        <v>35808.047999999988</v>
      </c>
      <c r="E84" s="13">
        <v>352298</v>
      </c>
      <c r="F84" s="14">
        <v>0</v>
      </c>
      <c r="G84" s="15">
        <f t="shared" si="2"/>
        <v>265913</v>
      </c>
      <c r="H84" s="13"/>
      <c r="I84" s="13"/>
      <c r="J84" s="15"/>
      <c r="K84" s="13"/>
    </row>
    <row r="85" spans="1:11" ht="13.5" customHeight="1" x14ac:dyDescent="0.4">
      <c r="A85" s="11">
        <v>45005</v>
      </c>
      <c r="B85" s="11" t="s">
        <v>109</v>
      </c>
      <c r="C85" s="12">
        <v>1564213.1919646405</v>
      </c>
      <c r="D85" s="13">
        <v>64291.439999999995</v>
      </c>
      <c r="E85" s="13">
        <v>501618</v>
      </c>
      <c r="F85" s="14">
        <v>0</v>
      </c>
      <c r="G85" s="15">
        <f t="shared" si="2"/>
        <v>248343</v>
      </c>
      <c r="H85" s="13"/>
      <c r="I85" s="13"/>
      <c r="J85" s="15"/>
      <c r="K85" s="13"/>
    </row>
    <row r="86" spans="1:11" ht="13.5" customHeight="1" x14ac:dyDescent="0.4">
      <c r="A86" s="11">
        <v>40001</v>
      </c>
      <c r="B86" s="11" t="s">
        <v>96</v>
      </c>
      <c r="C86" s="12">
        <v>4485404.4672070071</v>
      </c>
      <c r="D86" s="13">
        <v>131938.61199999999</v>
      </c>
      <c r="E86" s="13">
        <v>2804049</v>
      </c>
      <c r="F86" s="14">
        <v>0</v>
      </c>
      <c r="G86" s="15">
        <f t="shared" si="2"/>
        <v>0</v>
      </c>
      <c r="H86" s="13"/>
      <c r="I86" s="13"/>
      <c r="J86" s="15"/>
      <c r="K86" s="13"/>
    </row>
    <row r="87" spans="1:11" ht="13.5" customHeight="1" x14ac:dyDescent="0.4">
      <c r="A87" s="11">
        <v>52004</v>
      </c>
      <c r="B87" s="11" t="s">
        <v>129</v>
      </c>
      <c r="C87" s="12">
        <v>1775518.8390725413</v>
      </c>
      <c r="D87" s="13">
        <v>103126.61599999998</v>
      </c>
      <c r="E87" s="13">
        <v>485787</v>
      </c>
      <c r="F87" s="14">
        <v>0</v>
      </c>
      <c r="G87" s="15">
        <f t="shared" si="2"/>
        <v>350409</v>
      </c>
      <c r="H87" s="13"/>
      <c r="I87" s="13"/>
      <c r="J87" s="15"/>
      <c r="K87" s="13"/>
    </row>
    <row r="88" spans="1:11" ht="13.5" customHeight="1" x14ac:dyDescent="0.4">
      <c r="A88" s="11">
        <v>41004</v>
      </c>
      <c r="B88" s="11" t="s">
        <v>100</v>
      </c>
      <c r="C88" s="12">
        <v>6915867.8180424329</v>
      </c>
      <c r="D88" s="13">
        <v>244047.76799999998</v>
      </c>
      <c r="E88" s="13">
        <v>1243409</v>
      </c>
      <c r="F88" s="14">
        <v>0</v>
      </c>
      <c r="G88" s="15">
        <f t="shared" si="2"/>
        <v>2092501</v>
      </c>
      <c r="H88" s="13"/>
      <c r="I88" s="13"/>
      <c r="J88" s="15"/>
      <c r="K88" s="13"/>
    </row>
    <row r="89" spans="1:11" ht="13.5" customHeight="1" x14ac:dyDescent="0.4">
      <c r="A89" s="11">
        <v>44002</v>
      </c>
      <c r="B89" s="11" t="s">
        <v>107</v>
      </c>
      <c r="C89" s="12">
        <v>1644259.2309562322</v>
      </c>
      <c r="D89" s="13">
        <v>142804.04600000003</v>
      </c>
      <c r="E89" s="13">
        <v>356248</v>
      </c>
      <c r="F89" s="14">
        <v>0</v>
      </c>
      <c r="G89" s="15">
        <f t="shared" si="2"/>
        <v>394480</v>
      </c>
      <c r="H89" s="13"/>
      <c r="I89" s="13"/>
      <c r="J89" s="15"/>
      <c r="K89" s="13"/>
    </row>
    <row r="90" spans="1:11" ht="13.5" customHeight="1" x14ac:dyDescent="0.4">
      <c r="A90" s="11">
        <v>42001</v>
      </c>
      <c r="B90" s="11" t="s">
        <v>102</v>
      </c>
      <c r="C90" s="12">
        <v>2384268.1553259846</v>
      </c>
      <c r="D90" s="13">
        <v>77797.989999999962</v>
      </c>
      <c r="E90" s="13">
        <v>559976</v>
      </c>
      <c r="F90" s="14">
        <v>0</v>
      </c>
      <c r="G90" s="15">
        <f t="shared" si="2"/>
        <v>593259</v>
      </c>
      <c r="H90" s="13"/>
      <c r="I90" s="13"/>
      <c r="J90" s="15"/>
      <c r="K90" s="13"/>
    </row>
    <row r="91" spans="1:11" ht="13.5" customHeight="1" x14ac:dyDescent="0.4">
      <c r="A91" s="11">
        <v>39002</v>
      </c>
      <c r="B91" s="11" t="s">
        <v>93</v>
      </c>
      <c r="C91" s="12">
        <v>7014218.8794496302</v>
      </c>
      <c r="D91" s="13">
        <v>188922.96</v>
      </c>
      <c r="E91" s="13">
        <v>1655892</v>
      </c>
      <c r="F91" s="14">
        <v>0</v>
      </c>
      <c r="G91" s="15">
        <f t="shared" si="2"/>
        <v>1756756</v>
      </c>
      <c r="H91" s="13"/>
      <c r="I91" s="13"/>
      <c r="J91" s="15"/>
      <c r="K91" s="13"/>
    </row>
    <row r="92" spans="1:11" ht="13.5" customHeight="1" x14ac:dyDescent="0.4">
      <c r="A92" s="11">
        <v>60003</v>
      </c>
      <c r="B92" s="11" t="s">
        <v>147</v>
      </c>
      <c r="C92" s="12">
        <v>1305759.3569402462</v>
      </c>
      <c r="D92" s="13">
        <v>139195.55999999997</v>
      </c>
      <c r="E92" s="13">
        <v>417487</v>
      </c>
      <c r="F92" s="14">
        <v>0</v>
      </c>
      <c r="G92" s="15">
        <f t="shared" si="2"/>
        <v>165795</v>
      </c>
      <c r="H92" s="13"/>
      <c r="I92" s="13"/>
      <c r="J92" s="15"/>
      <c r="K92" s="13"/>
    </row>
    <row r="93" spans="1:11" ht="13.5" customHeight="1" x14ac:dyDescent="0.4">
      <c r="A93" s="11">
        <v>43007</v>
      </c>
      <c r="B93" s="11" t="s">
        <v>105</v>
      </c>
      <c r="C93" s="12">
        <v>2604047.0634984914</v>
      </c>
      <c r="D93" s="13">
        <v>80038.554000000018</v>
      </c>
      <c r="E93" s="13">
        <v>451443</v>
      </c>
      <c r="F93" s="14">
        <v>0</v>
      </c>
      <c r="G93" s="15">
        <f t="shared" si="2"/>
        <v>810561</v>
      </c>
      <c r="H93" s="13"/>
      <c r="I93" s="13"/>
      <c r="J93" s="15"/>
      <c r="K93" s="13"/>
    </row>
    <row r="94" spans="1:11" ht="13.5" customHeight="1" x14ac:dyDescent="0.4">
      <c r="A94" s="11">
        <v>15001</v>
      </c>
      <c r="B94" s="11" t="s">
        <v>45</v>
      </c>
      <c r="C94" s="12">
        <v>1192134.0776629923</v>
      </c>
      <c r="D94" s="13">
        <v>23101.637999999995</v>
      </c>
      <c r="E94" s="13">
        <v>147980</v>
      </c>
      <c r="F94" s="14">
        <v>0</v>
      </c>
      <c r="G94" s="15">
        <f t="shared" si="2"/>
        <v>436536</v>
      </c>
      <c r="H94" s="13"/>
      <c r="I94" s="13"/>
      <c r="J94" s="15"/>
      <c r="K94" s="13"/>
    </row>
    <row r="95" spans="1:11" ht="13.5" customHeight="1" x14ac:dyDescent="0.4">
      <c r="A95" s="11">
        <v>15002</v>
      </c>
      <c r="B95" s="11" t="s">
        <v>46</v>
      </c>
      <c r="C95" s="12">
        <v>2850614.4022463821</v>
      </c>
      <c r="D95" s="13">
        <v>43259.179999999993</v>
      </c>
      <c r="E95" s="13">
        <v>191862</v>
      </c>
      <c r="F95" s="14">
        <v>0</v>
      </c>
      <c r="G95" s="15">
        <f t="shared" si="2"/>
        <v>1211816</v>
      </c>
      <c r="H95" s="13"/>
      <c r="I95" s="13"/>
      <c r="J95" s="15"/>
      <c r="K95" s="13"/>
    </row>
    <row r="96" spans="1:11" ht="13.5" customHeight="1" x14ac:dyDescent="0.4">
      <c r="A96" s="11">
        <v>46001</v>
      </c>
      <c r="B96" s="11" t="s">
        <v>110</v>
      </c>
      <c r="C96" s="12">
        <v>17744915.746013638</v>
      </c>
      <c r="D96" s="13">
        <v>233130.16200000007</v>
      </c>
      <c r="E96" s="13">
        <v>3641857</v>
      </c>
      <c r="F96" s="14">
        <v>0</v>
      </c>
      <c r="G96" s="15">
        <f t="shared" si="2"/>
        <v>5114036</v>
      </c>
      <c r="H96" s="13"/>
      <c r="I96" s="13"/>
      <c r="J96" s="15"/>
      <c r="K96" s="13"/>
    </row>
    <row r="97" spans="1:11" ht="13.5" customHeight="1" x14ac:dyDescent="0.4">
      <c r="A97" s="11">
        <v>33002</v>
      </c>
      <c r="B97" s="11" t="s">
        <v>82</v>
      </c>
      <c r="C97" s="12">
        <v>2001717.6677177111</v>
      </c>
      <c r="D97" s="13">
        <v>170802.31999999998</v>
      </c>
      <c r="E97" s="13">
        <v>360034</v>
      </c>
      <c r="F97" s="14">
        <v>0</v>
      </c>
      <c r="G97" s="15">
        <f t="shared" si="2"/>
        <v>555424</v>
      </c>
      <c r="H97" s="13"/>
      <c r="I97" s="13"/>
      <c r="J97" s="15"/>
      <c r="K97" s="13"/>
    </row>
    <row r="98" spans="1:11" ht="13.5" customHeight="1" x14ac:dyDescent="0.4">
      <c r="A98" s="11">
        <v>25004</v>
      </c>
      <c r="B98" s="11" t="s">
        <v>68</v>
      </c>
      <c r="C98" s="12">
        <v>6029218.0977805825</v>
      </c>
      <c r="D98" s="13">
        <v>200771.91563999999</v>
      </c>
      <c r="E98" s="13">
        <v>1497385</v>
      </c>
      <c r="F98" s="14">
        <v>0</v>
      </c>
      <c r="G98" s="15">
        <f t="shared" si="2"/>
        <v>1416838</v>
      </c>
      <c r="H98" s="13"/>
      <c r="I98" s="13"/>
      <c r="J98" s="15"/>
      <c r="K98" s="13"/>
    </row>
    <row r="99" spans="1:11" ht="13.5" customHeight="1" x14ac:dyDescent="0.4">
      <c r="A99" s="11">
        <v>29004</v>
      </c>
      <c r="B99" s="11" t="s">
        <v>76</v>
      </c>
      <c r="C99" s="12">
        <v>2883413.7244287813</v>
      </c>
      <c r="D99" s="13">
        <v>136169.39000000001</v>
      </c>
      <c r="E99" s="13">
        <v>1146110</v>
      </c>
      <c r="F99" s="14">
        <v>0</v>
      </c>
      <c r="G99" s="15">
        <f t="shared" si="2"/>
        <v>227512</v>
      </c>
      <c r="H99" s="13"/>
      <c r="I99" s="13"/>
      <c r="J99" s="15"/>
      <c r="K99" s="13"/>
    </row>
    <row r="100" spans="1:11" ht="13.5" customHeight="1" x14ac:dyDescent="0.4">
      <c r="A100" s="11">
        <v>17002</v>
      </c>
      <c r="B100" s="11" t="s">
        <v>51</v>
      </c>
      <c r="C100" s="12">
        <v>16512547.143229518</v>
      </c>
      <c r="D100" s="13">
        <v>287099.79200000002</v>
      </c>
      <c r="E100" s="13">
        <v>3062107</v>
      </c>
      <c r="F100" s="14">
        <v>0</v>
      </c>
      <c r="G100" s="15">
        <f t="shared" si="2"/>
        <v>5050617</v>
      </c>
      <c r="H100" s="13"/>
      <c r="I100" s="13"/>
      <c r="J100" s="15"/>
      <c r="K100" s="13"/>
    </row>
    <row r="101" spans="1:11" ht="13.5" customHeight="1" x14ac:dyDescent="0.4">
      <c r="A101" s="11">
        <v>62006</v>
      </c>
      <c r="B101" s="11" t="s">
        <v>155</v>
      </c>
      <c r="C101" s="12">
        <v>3636008.9368721256</v>
      </c>
      <c r="D101" s="13">
        <v>229278.49199999991</v>
      </c>
      <c r="E101" s="13">
        <v>561922</v>
      </c>
      <c r="F101" s="14">
        <v>0</v>
      </c>
      <c r="G101" s="15">
        <f t="shared" ref="G101:G132" si="3">IF(((0.5*C101)-(0.5*D101)-(0.5*F101)-E101)&lt;0,0,ROUND((0.5*C101)-(0.5*D101)-(0.5*F101)-E101,0))</f>
        <v>1141443</v>
      </c>
      <c r="H101" s="13"/>
      <c r="I101" s="13"/>
      <c r="J101" s="15"/>
      <c r="K101" s="13"/>
    </row>
    <row r="102" spans="1:11" ht="13.5" customHeight="1" x14ac:dyDescent="0.4">
      <c r="A102" s="11">
        <v>43002</v>
      </c>
      <c r="B102" s="11" t="s">
        <v>104</v>
      </c>
      <c r="C102" s="12">
        <v>1752175.0866750022</v>
      </c>
      <c r="D102" s="13">
        <v>55046.421999999999</v>
      </c>
      <c r="E102" s="13">
        <v>232517</v>
      </c>
      <c r="F102" s="14">
        <v>0</v>
      </c>
      <c r="G102" s="15">
        <f t="shared" si="3"/>
        <v>616047</v>
      </c>
      <c r="H102" s="13"/>
      <c r="I102" s="13"/>
      <c r="J102" s="15"/>
      <c r="K102" s="13"/>
    </row>
    <row r="103" spans="1:11" ht="13.5" customHeight="1" x14ac:dyDescent="0.4">
      <c r="A103" s="11">
        <v>17003</v>
      </c>
      <c r="B103" s="11" t="s">
        <v>52</v>
      </c>
      <c r="C103" s="12">
        <v>1650647.1844564504</v>
      </c>
      <c r="D103" s="13">
        <v>45067.534</v>
      </c>
      <c r="E103" s="13">
        <v>244433</v>
      </c>
      <c r="F103" s="14">
        <v>0</v>
      </c>
      <c r="G103" s="15">
        <f t="shared" si="3"/>
        <v>558357</v>
      </c>
      <c r="H103" s="13"/>
      <c r="I103" s="13"/>
      <c r="J103" s="15"/>
      <c r="K103" s="13"/>
    </row>
    <row r="104" spans="1:11" ht="13.5" customHeight="1" x14ac:dyDescent="0.4">
      <c r="A104" s="11">
        <v>51003</v>
      </c>
      <c r="B104" s="11" t="s">
        <v>125</v>
      </c>
      <c r="C104" s="12">
        <v>1740195.7173939648</v>
      </c>
      <c r="D104" s="13">
        <v>31250.310000000012</v>
      </c>
      <c r="E104" s="13">
        <v>165780</v>
      </c>
      <c r="F104" s="14">
        <v>0</v>
      </c>
      <c r="G104" s="15">
        <f t="shared" si="3"/>
        <v>688693</v>
      </c>
      <c r="H104" s="13"/>
      <c r="I104" s="13"/>
      <c r="J104" s="15"/>
      <c r="K104" s="13"/>
    </row>
    <row r="105" spans="1:11" ht="13.5" customHeight="1" x14ac:dyDescent="0.4">
      <c r="A105" s="11">
        <v>9002</v>
      </c>
      <c r="B105" s="11" t="s">
        <v>32</v>
      </c>
      <c r="C105" s="12">
        <v>1836822.8991182055</v>
      </c>
      <c r="D105" s="13">
        <v>83092.703999999998</v>
      </c>
      <c r="E105" s="13">
        <v>336648</v>
      </c>
      <c r="F105" s="14">
        <v>0</v>
      </c>
      <c r="G105" s="15">
        <f t="shared" si="3"/>
        <v>540217</v>
      </c>
      <c r="H105" s="13"/>
      <c r="I105" s="13"/>
      <c r="J105" s="15"/>
      <c r="K105" s="13"/>
    </row>
    <row r="106" spans="1:11" ht="13.5" customHeight="1" x14ac:dyDescent="0.4">
      <c r="A106" s="11">
        <v>56007</v>
      </c>
      <c r="B106" s="11" t="s">
        <v>141</v>
      </c>
      <c r="C106" s="12">
        <v>2080611.3619589955</v>
      </c>
      <c r="D106" s="13">
        <v>68109.236000000004</v>
      </c>
      <c r="E106" s="13">
        <v>770069</v>
      </c>
      <c r="F106" s="14">
        <v>0</v>
      </c>
      <c r="G106" s="15">
        <f t="shared" si="3"/>
        <v>236182</v>
      </c>
      <c r="H106" s="13"/>
      <c r="I106" s="13"/>
      <c r="J106" s="15"/>
      <c r="K106" s="13"/>
    </row>
    <row r="107" spans="1:11" ht="13.5" customHeight="1" x14ac:dyDescent="0.4">
      <c r="A107" s="11">
        <v>23003</v>
      </c>
      <c r="B107" s="11" t="s">
        <v>65</v>
      </c>
      <c r="C107" s="12">
        <v>983510.61407196848</v>
      </c>
      <c r="D107" s="13">
        <v>20914.777999999998</v>
      </c>
      <c r="E107" s="13">
        <v>78781</v>
      </c>
      <c r="F107" s="14">
        <v>0</v>
      </c>
      <c r="G107" s="15">
        <f t="shared" si="3"/>
        <v>402517</v>
      </c>
      <c r="H107" s="13"/>
      <c r="I107" s="13"/>
      <c r="J107" s="15"/>
      <c r="K107" s="13"/>
    </row>
    <row r="108" spans="1:11" ht="13.5" customHeight="1" x14ac:dyDescent="0.4">
      <c r="A108" s="11">
        <v>65001</v>
      </c>
      <c r="B108" s="11" t="s">
        <v>159</v>
      </c>
      <c r="C108" s="12">
        <v>7875535.7505611405</v>
      </c>
      <c r="D108" s="13">
        <v>248920.652</v>
      </c>
      <c r="E108" s="13">
        <v>66642</v>
      </c>
      <c r="F108" s="14">
        <v>0</v>
      </c>
      <c r="G108" s="15">
        <f t="shared" si="3"/>
        <v>3746666</v>
      </c>
      <c r="H108" s="13"/>
      <c r="I108" s="13"/>
      <c r="J108" s="15"/>
      <c r="K108" s="13"/>
    </row>
    <row r="109" spans="1:11" ht="13.5" customHeight="1" x14ac:dyDescent="0.4">
      <c r="A109" s="11">
        <v>39005</v>
      </c>
      <c r="B109" s="11" t="s">
        <v>95</v>
      </c>
      <c r="C109" s="12">
        <v>1249878.0720497933</v>
      </c>
      <c r="D109" s="13">
        <v>21125.731999999996</v>
      </c>
      <c r="E109" s="13">
        <v>269986</v>
      </c>
      <c r="F109" s="14">
        <v>0</v>
      </c>
      <c r="G109" s="15">
        <f t="shared" si="3"/>
        <v>344390</v>
      </c>
      <c r="H109" s="13"/>
      <c r="I109" s="13"/>
      <c r="J109" s="15"/>
      <c r="K109" s="13"/>
    </row>
    <row r="110" spans="1:11" ht="13.5" customHeight="1" x14ac:dyDescent="0.4">
      <c r="A110" s="11">
        <v>60004</v>
      </c>
      <c r="B110" s="11" t="s">
        <v>148</v>
      </c>
      <c r="C110" s="12">
        <v>2997913.5786806606</v>
      </c>
      <c r="D110" s="13">
        <v>61973.881999999998</v>
      </c>
      <c r="E110" s="13">
        <v>443218</v>
      </c>
      <c r="F110" s="14">
        <v>0</v>
      </c>
      <c r="G110" s="15">
        <f t="shared" si="3"/>
        <v>1024752</v>
      </c>
      <c r="H110" s="13"/>
      <c r="I110" s="13"/>
      <c r="J110" s="15"/>
      <c r="K110" s="13"/>
    </row>
    <row r="111" spans="1:11" ht="13.5" customHeight="1" x14ac:dyDescent="0.4">
      <c r="A111" s="11">
        <v>33003</v>
      </c>
      <c r="B111" s="11" t="s">
        <v>83</v>
      </c>
      <c r="C111" s="12">
        <v>3385190.9862745772</v>
      </c>
      <c r="D111" s="13">
        <v>113537.77600000001</v>
      </c>
      <c r="E111" s="13">
        <v>555411</v>
      </c>
      <c r="F111" s="14">
        <v>0</v>
      </c>
      <c r="G111" s="15">
        <f t="shared" si="3"/>
        <v>1080416</v>
      </c>
      <c r="H111" s="13"/>
      <c r="I111" s="13"/>
      <c r="J111" s="15"/>
      <c r="K111" s="13"/>
    </row>
    <row r="112" spans="1:11" ht="13.5" customHeight="1" x14ac:dyDescent="0.4">
      <c r="A112" s="11">
        <v>32002</v>
      </c>
      <c r="B112" s="11" t="s">
        <v>80</v>
      </c>
      <c r="C112" s="12">
        <v>16753358.288373802</v>
      </c>
      <c r="D112" s="13">
        <v>449341.37199999997</v>
      </c>
      <c r="E112" s="13">
        <v>2817637</v>
      </c>
      <c r="F112" s="14">
        <v>0</v>
      </c>
      <c r="G112" s="15">
        <f t="shared" si="3"/>
        <v>5334371</v>
      </c>
      <c r="H112" s="13"/>
      <c r="I112" s="13"/>
      <c r="J112" s="15"/>
      <c r="K112" s="13"/>
    </row>
    <row r="113" spans="1:11" ht="13.5" customHeight="1" x14ac:dyDescent="0.4">
      <c r="A113" s="11">
        <v>1001</v>
      </c>
      <c r="B113" s="11" t="s">
        <v>12</v>
      </c>
      <c r="C113" s="12">
        <v>2297748.0140559757</v>
      </c>
      <c r="D113" s="13">
        <v>50357.31799999997</v>
      </c>
      <c r="E113" s="13">
        <v>329617</v>
      </c>
      <c r="F113" s="14">
        <v>0</v>
      </c>
      <c r="G113" s="15">
        <f t="shared" si="3"/>
        <v>794078</v>
      </c>
      <c r="H113" s="13"/>
      <c r="I113" s="13"/>
      <c r="J113" s="15"/>
      <c r="K113" s="13"/>
    </row>
    <row r="114" spans="1:11" ht="13.5" customHeight="1" x14ac:dyDescent="0.4">
      <c r="A114" s="11">
        <v>11005</v>
      </c>
      <c r="B114" s="11" t="s">
        <v>36</v>
      </c>
      <c r="C114" s="12">
        <v>3165429.6956893662</v>
      </c>
      <c r="D114" s="13">
        <v>131435.772</v>
      </c>
      <c r="E114" s="13">
        <v>837736</v>
      </c>
      <c r="F114" s="14">
        <v>0</v>
      </c>
      <c r="G114" s="15">
        <f t="shared" si="3"/>
        <v>679261</v>
      </c>
      <c r="H114" s="13"/>
      <c r="I114" s="13"/>
      <c r="J114" s="15"/>
      <c r="K114" s="13"/>
    </row>
    <row r="115" spans="1:11" ht="13.5" customHeight="1" x14ac:dyDescent="0.4">
      <c r="A115" s="11">
        <v>51004</v>
      </c>
      <c r="B115" s="11" t="s">
        <v>126</v>
      </c>
      <c r="C115" s="12">
        <v>80622800.812032878</v>
      </c>
      <c r="D115" s="13">
        <v>1220519.3740000001</v>
      </c>
      <c r="E115" s="13">
        <v>18956954</v>
      </c>
      <c r="F115" s="14">
        <v>0</v>
      </c>
      <c r="G115" s="15">
        <f t="shared" si="3"/>
        <v>20744187</v>
      </c>
      <c r="H115" s="13"/>
      <c r="I115" s="13"/>
      <c r="J115" s="15"/>
      <c r="K115" s="13"/>
    </row>
    <row r="116" spans="1:11" ht="13.5" customHeight="1" x14ac:dyDescent="0.4">
      <c r="A116" s="11">
        <v>56004</v>
      </c>
      <c r="B116" s="11" t="s">
        <v>139</v>
      </c>
      <c r="C116" s="12">
        <v>3495317.3712129691</v>
      </c>
      <c r="D116" s="13">
        <v>92421.760000000009</v>
      </c>
      <c r="E116" s="13">
        <v>786291</v>
      </c>
      <c r="F116" s="14">
        <v>0</v>
      </c>
      <c r="G116" s="15">
        <f t="shared" si="3"/>
        <v>915157</v>
      </c>
      <c r="H116" s="13"/>
      <c r="I116" s="13"/>
      <c r="J116" s="15"/>
      <c r="K116" s="13"/>
    </row>
    <row r="117" spans="1:11" ht="13.5" customHeight="1" x14ac:dyDescent="0.4">
      <c r="A117" s="11">
        <v>54004</v>
      </c>
      <c r="B117" s="11" t="s">
        <v>133</v>
      </c>
      <c r="C117" s="12">
        <v>1739743.3437777467</v>
      </c>
      <c r="D117" s="13">
        <v>24781.693999999989</v>
      </c>
      <c r="E117" s="13">
        <v>224035</v>
      </c>
      <c r="F117" s="14">
        <v>0</v>
      </c>
      <c r="G117" s="15">
        <f t="shared" si="3"/>
        <v>633446</v>
      </c>
      <c r="H117" s="13"/>
      <c r="I117" s="13"/>
      <c r="J117" s="15"/>
      <c r="K117" s="13"/>
    </row>
    <row r="118" spans="1:11" ht="13.5" customHeight="1" x14ac:dyDescent="0.4">
      <c r="A118" s="11">
        <v>39004</v>
      </c>
      <c r="B118" s="11" t="s">
        <v>94</v>
      </c>
      <c r="C118" s="12">
        <v>1370954.189312441</v>
      </c>
      <c r="D118" s="13">
        <v>32311.272000000001</v>
      </c>
      <c r="E118" s="13">
        <v>186894</v>
      </c>
      <c r="F118" s="14">
        <v>0</v>
      </c>
      <c r="G118" s="15">
        <f t="shared" si="3"/>
        <v>482427</v>
      </c>
      <c r="H118" s="13"/>
      <c r="I118" s="13"/>
      <c r="J118" s="15"/>
      <c r="K118" s="13"/>
    </row>
    <row r="119" spans="1:11" ht="13.5" customHeight="1" x14ac:dyDescent="0.4">
      <c r="A119" s="11">
        <v>55005</v>
      </c>
      <c r="B119" s="11" t="s">
        <v>137</v>
      </c>
      <c r="C119" s="12">
        <v>1389581.284275925</v>
      </c>
      <c r="D119" s="13">
        <v>40613.858000000007</v>
      </c>
      <c r="E119" s="13">
        <v>379787</v>
      </c>
      <c r="F119" s="14">
        <v>0</v>
      </c>
      <c r="G119" s="15">
        <f t="shared" si="3"/>
        <v>294697</v>
      </c>
      <c r="H119" s="13"/>
      <c r="I119" s="13"/>
      <c r="J119" s="15"/>
      <c r="K119" s="13"/>
    </row>
    <row r="120" spans="1:11" ht="13.5" customHeight="1" x14ac:dyDescent="0.4">
      <c r="A120" s="11">
        <v>4003</v>
      </c>
      <c r="B120" s="11" t="s">
        <v>20</v>
      </c>
      <c r="C120" s="12">
        <v>1836822.8991182055</v>
      </c>
      <c r="D120" s="13">
        <v>70830.53</v>
      </c>
      <c r="E120" s="13">
        <v>396644</v>
      </c>
      <c r="F120" s="14">
        <v>0</v>
      </c>
      <c r="G120" s="15">
        <f t="shared" si="3"/>
        <v>486352</v>
      </c>
      <c r="H120" s="13"/>
      <c r="I120" s="13"/>
      <c r="J120" s="15"/>
      <c r="K120" s="13"/>
    </row>
    <row r="121" spans="1:11" ht="13.5" customHeight="1" x14ac:dyDescent="0.4">
      <c r="A121" s="11">
        <v>62005</v>
      </c>
      <c r="B121" s="11" t="s">
        <v>154</v>
      </c>
      <c r="C121" s="12">
        <v>1363503.3513270472</v>
      </c>
      <c r="D121" s="13">
        <v>123717.084</v>
      </c>
      <c r="E121" s="13">
        <v>624175</v>
      </c>
      <c r="F121" s="14">
        <v>0</v>
      </c>
      <c r="G121" s="15">
        <f t="shared" si="3"/>
        <v>0</v>
      </c>
      <c r="H121" s="13"/>
      <c r="I121" s="13"/>
      <c r="J121" s="15"/>
      <c r="K121" s="13"/>
    </row>
    <row r="122" spans="1:11" ht="13.5" customHeight="1" x14ac:dyDescent="0.4">
      <c r="A122" s="11">
        <v>49005</v>
      </c>
      <c r="B122" s="11" t="s">
        <v>118</v>
      </c>
      <c r="C122" s="12">
        <v>148607712.42316794</v>
      </c>
      <c r="D122" s="13">
        <v>3695899.4760000003</v>
      </c>
      <c r="E122" s="13">
        <v>30481363</v>
      </c>
      <c r="F122" s="14">
        <v>0</v>
      </c>
      <c r="G122" s="15">
        <f t="shared" si="3"/>
        <v>41974543</v>
      </c>
      <c r="H122" s="13"/>
      <c r="I122" s="13"/>
      <c r="J122" s="15"/>
      <c r="K122" s="13"/>
    </row>
    <row r="123" spans="1:11" ht="13.5" customHeight="1" x14ac:dyDescent="0.4">
      <c r="A123" s="11">
        <v>5005</v>
      </c>
      <c r="B123" s="11" t="s">
        <v>23</v>
      </c>
      <c r="C123" s="12">
        <v>4010041.0037388895</v>
      </c>
      <c r="D123" s="13">
        <v>101887.60000000003</v>
      </c>
      <c r="E123" s="13">
        <v>635972</v>
      </c>
      <c r="F123" s="14">
        <v>0</v>
      </c>
      <c r="G123" s="15">
        <f t="shared" si="3"/>
        <v>1318105</v>
      </c>
      <c r="H123" s="13"/>
      <c r="I123" s="13"/>
      <c r="J123" s="15"/>
      <c r="K123" s="13"/>
    </row>
    <row r="124" spans="1:11" ht="13.5" customHeight="1" x14ac:dyDescent="0.4">
      <c r="A124" s="11">
        <v>54002</v>
      </c>
      <c r="B124" s="11" t="s">
        <v>132</v>
      </c>
      <c r="C124" s="12">
        <v>5789301.1146509051</v>
      </c>
      <c r="D124" s="13">
        <v>429724.77400000003</v>
      </c>
      <c r="E124" s="13">
        <v>937546</v>
      </c>
      <c r="F124" s="14">
        <v>0</v>
      </c>
      <c r="G124" s="15">
        <f t="shared" si="3"/>
        <v>1742242</v>
      </c>
      <c r="H124" s="18"/>
      <c r="I124" s="18"/>
      <c r="J124" s="20"/>
      <c r="K124" s="18"/>
    </row>
    <row r="125" spans="1:11" ht="13.5" customHeight="1" x14ac:dyDescent="0.4">
      <c r="A125" s="11">
        <v>15003</v>
      </c>
      <c r="B125" s="11" t="s">
        <v>47</v>
      </c>
      <c r="C125" s="12">
        <v>1454776.1166481201</v>
      </c>
      <c r="D125" s="13">
        <v>15853.486000000003</v>
      </c>
      <c r="E125" s="13">
        <v>12206</v>
      </c>
      <c r="F125" s="14">
        <v>0</v>
      </c>
      <c r="G125" s="15">
        <f t="shared" si="3"/>
        <v>707255</v>
      </c>
      <c r="H125" s="13"/>
      <c r="I125" s="13"/>
      <c r="J125" s="15"/>
      <c r="K125" s="13"/>
    </row>
    <row r="126" spans="1:11" ht="13.5" customHeight="1" x14ac:dyDescent="0.4">
      <c r="A126" s="11">
        <v>26005</v>
      </c>
      <c r="B126" s="11" t="s">
        <v>71</v>
      </c>
      <c r="C126" s="12">
        <v>603517.87681688974</v>
      </c>
      <c r="D126" s="13">
        <v>27471.822</v>
      </c>
      <c r="E126" s="13">
        <v>155650</v>
      </c>
      <c r="F126" s="14">
        <v>0</v>
      </c>
      <c r="G126" s="15">
        <f t="shared" si="3"/>
        <v>132373</v>
      </c>
      <c r="H126" s="13"/>
      <c r="I126" s="13"/>
      <c r="J126" s="15"/>
      <c r="K126" s="13"/>
    </row>
    <row r="127" spans="1:11" ht="13.5" customHeight="1" x14ac:dyDescent="0.4">
      <c r="A127" s="11">
        <v>40002</v>
      </c>
      <c r="B127" s="11" t="s">
        <v>97</v>
      </c>
      <c r="C127" s="12">
        <v>14322000.775523771</v>
      </c>
      <c r="D127" s="13">
        <v>303766.49799999996</v>
      </c>
      <c r="E127" s="13">
        <v>3371359</v>
      </c>
      <c r="F127" s="14">
        <v>0</v>
      </c>
      <c r="G127" s="15">
        <f t="shared" si="3"/>
        <v>3637758</v>
      </c>
      <c r="H127" s="13"/>
      <c r="I127" s="13"/>
      <c r="J127" s="15"/>
      <c r="K127" s="13"/>
    </row>
    <row r="128" spans="1:11" ht="13.5" customHeight="1" x14ac:dyDescent="0.4">
      <c r="A128" s="11">
        <v>57001</v>
      </c>
      <c r="B128" s="11" t="s">
        <v>142</v>
      </c>
      <c r="C128" s="12">
        <v>2725816.2106343894</v>
      </c>
      <c r="D128" s="13">
        <v>31188.988000000012</v>
      </c>
      <c r="E128" s="13">
        <v>857772</v>
      </c>
      <c r="F128" s="14">
        <v>0</v>
      </c>
      <c r="G128" s="15">
        <f t="shared" si="3"/>
        <v>489542</v>
      </c>
      <c r="H128" s="13"/>
      <c r="I128" s="13"/>
      <c r="J128" s="15"/>
      <c r="K128" s="13"/>
    </row>
    <row r="129" spans="1:11" ht="13.5" customHeight="1" x14ac:dyDescent="0.4">
      <c r="A129" s="11">
        <v>54006</v>
      </c>
      <c r="B129" s="11" t="s">
        <v>134</v>
      </c>
      <c r="C129" s="12">
        <v>1266642.4575169291</v>
      </c>
      <c r="D129" s="13">
        <v>38935.028000000006</v>
      </c>
      <c r="E129" s="13">
        <v>153078</v>
      </c>
      <c r="F129" s="14">
        <v>0</v>
      </c>
      <c r="G129" s="15">
        <f t="shared" si="3"/>
        <v>460776</v>
      </c>
      <c r="H129" s="13"/>
      <c r="I129" s="13"/>
      <c r="J129" s="15"/>
      <c r="K129" s="13"/>
    </row>
    <row r="130" spans="1:11" ht="14.25" customHeight="1" x14ac:dyDescent="0.4">
      <c r="A130" s="11">
        <v>41005</v>
      </c>
      <c r="B130" s="11" t="s">
        <v>101</v>
      </c>
      <c r="C130" s="12">
        <v>12097180.553085212</v>
      </c>
      <c r="D130" s="13">
        <v>234238.18399999998</v>
      </c>
      <c r="E130" s="13">
        <v>1331529</v>
      </c>
      <c r="F130" s="14">
        <v>0</v>
      </c>
      <c r="G130" s="15">
        <f t="shared" si="3"/>
        <v>4599942</v>
      </c>
      <c r="H130" s="13"/>
      <c r="I130" s="13"/>
      <c r="J130" s="15"/>
      <c r="K130" s="13"/>
    </row>
    <row r="131" spans="1:11" ht="13.5" customHeight="1" x14ac:dyDescent="0.4">
      <c r="A131" s="11">
        <v>20003</v>
      </c>
      <c r="B131" s="11" t="s">
        <v>57</v>
      </c>
      <c r="C131" s="12">
        <v>1814195.5603441962</v>
      </c>
      <c r="D131" s="13">
        <v>23298.885999999991</v>
      </c>
      <c r="E131" s="13">
        <v>203626</v>
      </c>
      <c r="F131" s="14">
        <v>0</v>
      </c>
      <c r="G131" s="15">
        <f t="shared" si="3"/>
        <v>691822</v>
      </c>
      <c r="H131" s="13"/>
      <c r="I131" s="13"/>
      <c r="J131" s="15"/>
      <c r="K131" s="13"/>
    </row>
    <row r="132" spans="1:11" ht="13.5" customHeight="1" x14ac:dyDescent="0.4">
      <c r="A132" s="11">
        <v>66001</v>
      </c>
      <c r="B132" s="11" t="s">
        <v>160</v>
      </c>
      <c r="C132" s="12">
        <v>13133977.5302637</v>
      </c>
      <c r="D132" s="13">
        <v>90922.504000000015</v>
      </c>
      <c r="E132" s="13">
        <v>193443</v>
      </c>
      <c r="F132" s="14">
        <v>0</v>
      </c>
      <c r="G132" s="15">
        <f t="shared" si="3"/>
        <v>6328085</v>
      </c>
      <c r="H132" s="13"/>
      <c r="I132" s="13"/>
      <c r="J132" s="15"/>
      <c r="K132" s="13"/>
    </row>
    <row r="133" spans="1:11" ht="13.5" customHeight="1" x14ac:dyDescent="0.4">
      <c r="A133" s="11">
        <v>33005</v>
      </c>
      <c r="B133" s="11" t="s">
        <v>84</v>
      </c>
      <c r="C133" s="12">
        <v>987236.03306466527</v>
      </c>
      <c r="D133" s="13">
        <v>182158.03399999999</v>
      </c>
      <c r="E133" s="13">
        <v>364272</v>
      </c>
      <c r="F133" s="14">
        <v>0</v>
      </c>
      <c r="G133" s="15">
        <f t="shared" ref="G133:G153" si="4">IF(((0.5*C133)-(0.5*D133)-(0.5*F133)-E133)&lt;0,0,ROUND((0.5*C133)-(0.5*D133)-(0.5*F133)-E133,0))</f>
        <v>38267</v>
      </c>
      <c r="H133" s="13"/>
      <c r="I133" s="13"/>
      <c r="J133" s="15"/>
      <c r="K133" s="13"/>
    </row>
    <row r="134" spans="1:11" ht="13.5" customHeight="1" x14ac:dyDescent="0.4">
      <c r="A134" s="11">
        <v>49006</v>
      </c>
      <c r="B134" s="11" t="s">
        <v>119</v>
      </c>
      <c r="C134" s="12">
        <v>5831025.8073691102</v>
      </c>
      <c r="D134" s="13">
        <v>230581.14799999993</v>
      </c>
      <c r="E134" s="13">
        <v>1190425</v>
      </c>
      <c r="F134" s="14">
        <v>0</v>
      </c>
      <c r="G134" s="15">
        <f t="shared" si="4"/>
        <v>1609797</v>
      </c>
      <c r="H134" s="13"/>
      <c r="I134" s="13"/>
      <c r="J134" s="15"/>
      <c r="K134" s="13"/>
    </row>
    <row r="135" spans="1:11" ht="13.5" customHeight="1" x14ac:dyDescent="0.4">
      <c r="A135" s="11">
        <v>13001</v>
      </c>
      <c r="B135" s="11" t="s">
        <v>39</v>
      </c>
      <c r="C135" s="12">
        <v>7398682.1194959441</v>
      </c>
      <c r="D135" s="13">
        <v>246002.24000000005</v>
      </c>
      <c r="E135" s="13">
        <v>1400816</v>
      </c>
      <c r="F135" s="14">
        <v>0</v>
      </c>
      <c r="G135" s="15">
        <f t="shared" si="4"/>
        <v>2175524</v>
      </c>
      <c r="H135" s="13"/>
      <c r="I135" s="13"/>
      <c r="J135" s="15"/>
      <c r="K135" s="13"/>
    </row>
    <row r="136" spans="1:11" ht="13.5" customHeight="1" x14ac:dyDescent="0.4">
      <c r="A136" s="11">
        <v>60006</v>
      </c>
      <c r="B136" s="11" t="s">
        <v>149</v>
      </c>
      <c r="C136" s="12">
        <v>2401629.3312142799</v>
      </c>
      <c r="D136" s="13">
        <v>71499.356000000014</v>
      </c>
      <c r="E136" s="13">
        <v>490013</v>
      </c>
      <c r="F136" s="14">
        <v>0</v>
      </c>
      <c r="G136" s="15">
        <f t="shared" si="4"/>
        <v>675052</v>
      </c>
      <c r="H136" s="13"/>
      <c r="I136" s="13"/>
      <c r="J136" s="15"/>
      <c r="K136" s="13"/>
    </row>
    <row r="137" spans="1:11" ht="13.5" customHeight="1" x14ac:dyDescent="0.4">
      <c r="A137" s="11">
        <v>11004</v>
      </c>
      <c r="B137" s="11" t="s">
        <v>35</v>
      </c>
      <c r="C137" s="12">
        <v>4828143.0145351179</v>
      </c>
      <c r="D137" s="13">
        <v>153099.16800000001</v>
      </c>
      <c r="E137" s="13">
        <v>433326</v>
      </c>
      <c r="F137" s="14">
        <v>0</v>
      </c>
      <c r="G137" s="15">
        <f t="shared" si="4"/>
        <v>1904196</v>
      </c>
      <c r="H137" s="13"/>
      <c r="I137" s="13"/>
      <c r="J137" s="15"/>
      <c r="K137" s="13"/>
    </row>
    <row r="138" spans="1:11" ht="13.5" customHeight="1" x14ac:dyDescent="0.4">
      <c r="A138" s="11">
        <v>51005</v>
      </c>
      <c r="B138" s="11" t="s">
        <v>127</v>
      </c>
      <c r="C138" s="12">
        <v>2004598.5976151326</v>
      </c>
      <c r="D138" s="13">
        <v>68876.694000000003</v>
      </c>
      <c r="E138" s="13">
        <v>368373</v>
      </c>
      <c r="F138" s="14">
        <v>0</v>
      </c>
      <c r="G138" s="15">
        <f t="shared" si="4"/>
        <v>599488</v>
      </c>
      <c r="H138" s="13"/>
      <c r="I138" s="13"/>
      <c r="J138" s="15"/>
      <c r="K138" s="13"/>
    </row>
    <row r="139" spans="1:11" ht="13.5" customHeight="1" x14ac:dyDescent="0.4">
      <c r="A139" s="11">
        <v>6005</v>
      </c>
      <c r="B139" s="11" t="s">
        <v>27</v>
      </c>
      <c r="C139" s="12">
        <v>2194847.4345311355</v>
      </c>
      <c r="D139" s="13">
        <v>47564.477999999996</v>
      </c>
      <c r="E139" s="13">
        <v>282124</v>
      </c>
      <c r="F139" s="14">
        <v>0</v>
      </c>
      <c r="G139" s="15">
        <f t="shared" si="4"/>
        <v>791517</v>
      </c>
      <c r="H139" s="13"/>
      <c r="I139" s="13"/>
      <c r="J139" s="15"/>
      <c r="K139" s="13"/>
    </row>
    <row r="140" spans="1:11" ht="13.5" customHeight="1" x14ac:dyDescent="0.4">
      <c r="A140" s="11">
        <v>14004</v>
      </c>
      <c r="B140" s="11" t="s">
        <v>43</v>
      </c>
      <c r="C140" s="12">
        <v>23239163.676442951</v>
      </c>
      <c r="D140" s="13">
        <v>665097.098</v>
      </c>
      <c r="E140" s="13">
        <v>4819191</v>
      </c>
      <c r="F140" s="14">
        <v>0</v>
      </c>
      <c r="G140" s="15">
        <f t="shared" si="4"/>
        <v>6467842</v>
      </c>
      <c r="H140" s="13"/>
      <c r="I140" s="13"/>
      <c r="J140" s="15"/>
      <c r="K140" s="13"/>
    </row>
    <row r="141" spans="1:11" ht="13.5" customHeight="1" x14ac:dyDescent="0.4">
      <c r="A141" s="11">
        <v>18003</v>
      </c>
      <c r="B141" s="11" t="s">
        <v>53</v>
      </c>
      <c r="C141" s="12">
        <v>1266642.4575169291</v>
      </c>
      <c r="D141" s="13">
        <v>45213.695999999996</v>
      </c>
      <c r="E141" s="13">
        <v>285415</v>
      </c>
      <c r="F141" s="14">
        <v>0</v>
      </c>
      <c r="G141" s="15">
        <f t="shared" si="4"/>
        <v>325299</v>
      </c>
      <c r="H141" s="13"/>
      <c r="I141" s="13"/>
      <c r="J141" s="15"/>
      <c r="K141" s="13"/>
    </row>
    <row r="142" spans="1:11" ht="13.5" customHeight="1" x14ac:dyDescent="0.4">
      <c r="A142" s="11">
        <v>14005</v>
      </c>
      <c r="B142" s="11" t="s">
        <v>44</v>
      </c>
      <c r="C142" s="12">
        <v>1836822.8991182055</v>
      </c>
      <c r="D142" s="13">
        <v>49368.58716000001</v>
      </c>
      <c r="E142" s="13">
        <v>234157</v>
      </c>
      <c r="F142" s="14">
        <v>0</v>
      </c>
      <c r="G142" s="15">
        <f t="shared" si="4"/>
        <v>659570</v>
      </c>
      <c r="H142" s="13"/>
      <c r="I142" s="13"/>
      <c r="J142" s="15"/>
      <c r="K142" s="13"/>
    </row>
    <row r="143" spans="1:11" ht="13.5" customHeight="1" x14ac:dyDescent="0.4">
      <c r="A143" s="11">
        <v>18005</v>
      </c>
      <c r="B143" s="11" t="s">
        <v>54</v>
      </c>
      <c r="C143" s="12">
        <v>3231800.9761645175</v>
      </c>
      <c r="D143" s="13">
        <v>179823.00599999999</v>
      </c>
      <c r="E143" s="13">
        <v>987750</v>
      </c>
      <c r="F143" s="14">
        <v>0</v>
      </c>
      <c r="G143" s="15">
        <f t="shared" si="4"/>
        <v>538239</v>
      </c>
      <c r="H143" s="13"/>
      <c r="I143" s="13"/>
      <c r="J143" s="15"/>
      <c r="K143" s="13"/>
    </row>
    <row r="144" spans="1:11" ht="13.5" customHeight="1" x14ac:dyDescent="0.4">
      <c r="A144" s="11">
        <v>36002</v>
      </c>
      <c r="B144" s="11" t="s">
        <v>87</v>
      </c>
      <c r="C144" s="12">
        <v>2250846.1727968412</v>
      </c>
      <c r="D144" s="13">
        <v>178554.26800000001</v>
      </c>
      <c r="E144" s="13">
        <v>591805</v>
      </c>
      <c r="F144" s="14">
        <v>0</v>
      </c>
      <c r="G144" s="15">
        <f t="shared" si="4"/>
        <v>444341</v>
      </c>
      <c r="H144" s="13"/>
      <c r="I144" s="13"/>
      <c r="J144" s="15"/>
      <c r="K144" s="13"/>
    </row>
    <row r="145" spans="1:11" ht="13.5" customHeight="1" x14ac:dyDescent="0.4">
      <c r="A145" s="11">
        <v>49007</v>
      </c>
      <c r="B145" s="11" t="s">
        <v>120</v>
      </c>
      <c r="C145" s="12">
        <v>8350899.214029259</v>
      </c>
      <c r="D145" s="13">
        <v>206280.08799999999</v>
      </c>
      <c r="E145" s="13">
        <v>1274363</v>
      </c>
      <c r="F145" s="14">
        <v>0</v>
      </c>
      <c r="G145" s="15">
        <f t="shared" si="4"/>
        <v>2797947</v>
      </c>
      <c r="H145" s="13"/>
      <c r="I145" s="13"/>
      <c r="J145" s="15"/>
      <c r="K145" s="13"/>
    </row>
    <row r="146" spans="1:11" ht="13.5" customHeight="1" x14ac:dyDescent="0.4">
      <c r="A146" s="16">
        <v>1003</v>
      </c>
      <c r="B146" s="16" t="s">
        <v>13</v>
      </c>
      <c r="C146" s="17">
        <v>1001128.8863636365</v>
      </c>
      <c r="D146" s="18">
        <v>215152.68000000002</v>
      </c>
      <c r="E146" s="18">
        <v>222767</v>
      </c>
      <c r="F146" s="19">
        <v>0</v>
      </c>
      <c r="G146" s="20">
        <f t="shared" si="4"/>
        <v>170221</v>
      </c>
      <c r="H146" s="13"/>
      <c r="I146" s="13"/>
      <c r="J146" s="15"/>
      <c r="K146" s="13"/>
    </row>
    <row r="147" spans="1:11" ht="13.5" customHeight="1" x14ac:dyDescent="0.4">
      <c r="A147" s="11">
        <v>47001</v>
      </c>
      <c r="B147" s="11" t="s">
        <v>112</v>
      </c>
      <c r="C147" s="12">
        <v>2572939.2348440769</v>
      </c>
      <c r="D147" s="13">
        <v>25754.376000000004</v>
      </c>
      <c r="E147" s="13">
        <v>152197</v>
      </c>
      <c r="F147" s="14">
        <v>0</v>
      </c>
      <c r="G147" s="15">
        <f t="shared" si="4"/>
        <v>1121395</v>
      </c>
      <c r="H147" s="13"/>
      <c r="I147" s="13"/>
      <c r="J147" s="15"/>
      <c r="K147" s="13"/>
    </row>
    <row r="148" spans="1:11" ht="13.5" customHeight="1" x14ac:dyDescent="0.4">
      <c r="A148" s="11">
        <v>12003</v>
      </c>
      <c r="B148" s="11" t="s">
        <v>38</v>
      </c>
      <c r="C148" s="12">
        <v>2075274.9216731209</v>
      </c>
      <c r="D148" s="13">
        <v>209773.30399999997</v>
      </c>
      <c r="E148" s="13">
        <v>428842</v>
      </c>
      <c r="F148" s="14">
        <v>0</v>
      </c>
      <c r="G148" s="15">
        <f t="shared" si="4"/>
        <v>503909</v>
      </c>
      <c r="H148" s="13"/>
      <c r="I148" s="13"/>
      <c r="J148" s="15"/>
      <c r="K148" s="13"/>
    </row>
    <row r="149" spans="1:11" ht="13.5" customHeight="1" x14ac:dyDescent="0.4">
      <c r="A149" s="11">
        <v>54007</v>
      </c>
      <c r="B149" s="11" t="s">
        <v>135</v>
      </c>
      <c r="C149" s="12">
        <v>1644322.865742058</v>
      </c>
      <c r="D149" s="13">
        <v>68539.422000000006</v>
      </c>
      <c r="E149" s="13">
        <v>262637</v>
      </c>
      <c r="F149" s="14">
        <v>0</v>
      </c>
      <c r="G149" s="15">
        <f t="shared" si="4"/>
        <v>525255</v>
      </c>
      <c r="H149" s="13"/>
      <c r="I149" s="13"/>
      <c r="J149" s="15"/>
      <c r="K149" s="13"/>
    </row>
    <row r="150" spans="1:11" ht="13.5" customHeight="1" x14ac:dyDescent="0.4">
      <c r="A150" s="11">
        <v>59002</v>
      </c>
      <c r="B150" s="11" t="s">
        <v>144</v>
      </c>
      <c r="C150" s="12">
        <v>4175449.6070146295</v>
      </c>
      <c r="D150" s="13">
        <v>105983.46799999999</v>
      </c>
      <c r="E150" s="13">
        <v>852829</v>
      </c>
      <c r="F150" s="14">
        <v>0</v>
      </c>
      <c r="G150" s="15">
        <f t="shared" si="4"/>
        <v>1181904</v>
      </c>
      <c r="H150" s="13"/>
      <c r="I150" s="13"/>
      <c r="J150" s="15"/>
      <c r="K150" s="13"/>
    </row>
    <row r="151" spans="1:11" ht="13.5" customHeight="1" x14ac:dyDescent="0.4">
      <c r="A151" s="11">
        <v>2006</v>
      </c>
      <c r="B151" s="11" t="s">
        <v>16</v>
      </c>
      <c r="C151" s="12">
        <v>2486422.1783836447</v>
      </c>
      <c r="D151" s="13">
        <v>66699.824000000008</v>
      </c>
      <c r="E151" s="13">
        <v>513111</v>
      </c>
      <c r="F151" s="14">
        <v>0</v>
      </c>
      <c r="G151" s="15">
        <f t="shared" si="4"/>
        <v>696750</v>
      </c>
      <c r="H151" s="13"/>
      <c r="I151" s="13"/>
      <c r="J151" s="15"/>
      <c r="K151" s="13"/>
    </row>
    <row r="152" spans="1:11" ht="13.5" customHeight="1" x14ac:dyDescent="0.4">
      <c r="A152" s="11">
        <v>55004</v>
      </c>
      <c r="B152" s="11" t="s">
        <v>136</v>
      </c>
      <c r="C152" s="12">
        <v>1764982.4369538825</v>
      </c>
      <c r="D152" s="13">
        <v>42330.108000000007</v>
      </c>
      <c r="E152" s="13">
        <v>257868</v>
      </c>
      <c r="F152" s="14">
        <v>0</v>
      </c>
      <c r="G152" s="15">
        <f t="shared" si="4"/>
        <v>603458</v>
      </c>
      <c r="H152" s="13"/>
      <c r="I152" s="13"/>
      <c r="J152" s="15"/>
      <c r="K152" s="13"/>
    </row>
    <row r="153" spans="1:11" ht="13.5" customHeight="1" x14ac:dyDescent="0.4">
      <c r="A153" s="11">
        <v>63003</v>
      </c>
      <c r="B153" s="11" t="s">
        <v>157</v>
      </c>
      <c r="C153" s="12">
        <v>16509566.808035363</v>
      </c>
      <c r="D153" s="13">
        <v>586417.22</v>
      </c>
      <c r="E153" s="13">
        <v>3189178</v>
      </c>
      <c r="F153" s="14">
        <v>0</v>
      </c>
      <c r="G153" s="15">
        <f t="shared" si="4"/>
        <v>4772397</v>
      </c>
      <c r="H153" s="13"/>
      <c r="I153" s="13"/>
      <c r="J153" s="15"/>
      <c r="K153" s="13"/>
    </row>
    <row r="154" spans="1:11" x14ac:dyDescent="0.4">
      <c r="A154" s="21"/>
      <c r="B154" s="21"/>
      <c r="C154" s="13">
        <f>SUM(C5:C153)</f>
        <v>854078501.03364801</v>
      </c>
      <c r="D154" s="13">
        <f>SUM(D5:D153)</f>
        <v>24764902.773999996</v>
      </c>
      <c r="E154" s="13">
        <f t="shared" ref="E154:K154" si="5">SUM(E5:E153)</f>
        <v>171154265</v>
      </c>
      <c r="F154" s="13">
        <f t="shared" si="5"/>
        <v>0</v>
      </c>
      <c r="G154" s="13">
        <f t="shared" si="5"/>
        <v>245058033</v>
      </c>
      <c r="H154" s="13">
        <f t="shared" si="5"/>
        <v>0</v>
      </c>
      <c r="I154" s="13">
        <f t="shared" si="5"/>
        <v>0</v>
      </c>
      <c r="J154" s="13">
        <f t="shared" si="5"/>
        <v>0</v>
      </c>
      <c r="K154" s="13">
        <f t="shared" si="5"/>
        <v>0</v>
      </c>
    </row>
    <row r="155" spans="1:11" ht="14.5" thickBot="1" x14ac:dyDescent="0.45">
      <c r="A155" s="41"/>
      <c r="B155" s="41"/>
      <c r="C155" s="22"/>
      <c r="D155" s="22"/>
      <c r="E155" s="22"/>
      <c r="F155" s="23"/>
      <c r="G155" s="22"/>
      <c r="H155" s="24"/>
      <c r="I155" s="24"/>
      <c r="J155" s="24"/>
      <c r="K155" s="24"/>
    </row>
    <row r="156" spans="1:11" s="29" customFormat="1" ht="14.5" thickBot="1" x14ac:dyDescent="0.4">
      <c r="A156" s="25" t="s">
        <v>161</v>
      </c>
      <c r="B156" s="26" t="s">
        <v>162</v>
      </c>
      <c r="C156" s="27">
        <v>265089</v>
      </c>
      <c r="D156" s="27"/>
      <c r="E156" s="27"/>
      <c r="F156" s="28"/>
      <c r="G156" s="27">
        <f>IF((0.5*C156)-(D156*0.5)-E156+F156&lt;0,0,ROUND((0.5*C156)-(D156*0.5)-E156+F156,0))</f>
        <v>132545</v>
      </c>
      <c r="H156" s="27"/>
      <c r="I156" s="27"/>
      <c r="J156" s="27">
        <f t="shared" ref="J156" si="6">IF((0.5*C156)-(0.5*D156)-H156+I156&lt;0,0,ROUND((0.5*C156)-(0.5*D156)-H156+I156,0))</f>
        <v>132545</v>
      </c>
      <c r="K156" s="27">
        <f>G156+J156</f>
        <v>265090</v>
      </c>
    </row>
    <row r="157" spans="1:11" s="32" customFormat="1" x14ac:dyDescent="0.4">
      <c r="A157" s="30"/>
      <c r="B157" s="42" t="s">
        <v>165</v>
      </c>
      <c r="C157" s="42"/>
      <c r="D157" s="42"/>
      <c r="E157" s="42"/>
      <c r="F157" s="42"/>
      <c r="G157" s="42"/>
      <c r="H157" s="31"/>
      <c r="I157" s="31"/>
      <c r="J157" s="31"/>
      <c r="K157" s="31"/>
    </row>
    <row r="158" spans="1:11" ht="13.5" customHeight="1" x14ac:dyDescent="0.45">
      <c r="A158" s="33"/>
      <c r="B158" s="33"/>
      <c r="C158" s="34"/>
      <c r="D158" s="22"/>
      <c r="E158" s="22"/>
      <c r="F158" s="22"/>
      <c r="G158" s="22"/>
      <c r="H158" s="24"/>
      <c r="I158" s="24"/>
      <c r="J158" s="24" t="s">
        <v>163</v>
      </c>
      <c r="K158" s="35">
        <f>K154+K156</f>
        <v>265090</v>
      </c>
    </row>
    <row r="160" spans="1:11" x14ac:dyDescent="0.4">
      <c r="K160" s="37"/>
    </row>
    <row r="161" spans="11:11" x14ac:dyDescent="0.4">
      <c r="K161" s="37"/>
    </row>
    <row r="162" spans="11:11" x14ac:dyDescent="0.4">
      <c r="K162" s="37"/>
    </row>
    <row r="163" spans="11:11" x14ac:dyDescent="0.4">
      <c r="K163" s="37"/>
    </row>
    <row r="164" spans="11:11" x14ac:dyDescent="0.4">
      <c r="K164" s="37"/>
    </row>
  </sheetData>
  <sortState xmlns:xlrd2="http://schemas.microsoft.com/office/spreadsheetml/2017/richdata2" ref="A5:G153">
    <sortCondition ref="B5:B153"/>
  </sortState>
  <mergeCells count="2">
    <mergeCell ref="A155:B155"/>
    <mergeCell ref="B157:G157"/>
  </mergeCells>
  <pageMargins left="0.67" right="0.17" top="0.42" bottom="0.43" header="0.17" footer="0.16"/>
  <pageSetup scale="84" orientation="portrait" cellComments="asDisplayed" r:id="rId1"/>
  <headerFooter alignWithMargins="0">
    <oddHeader xml:space="preserve">&amp;C&amp;"Lucida Sans Unicode,Regular"&amp;14
</oddHeader>
    <oddFooter>&amp;C&amp;9&amp;P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FY2021 EST</vt:lpstr>
      <vt:lpstr>'FY2021 EST'!Print_Area</vt:lpstr>
      <vt:lpstr>'FY2021 EST'!Print_Titles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Tyler Pickner</cp:lastModifiedBy>
  <cp:lastPrinted>2020-06-08T19:46:39Z</cp:lastPrinted>
  <dcterms:created xsi:type="dcterms:W3CDTF">2020-06-08T15:21:51Z</dcterms:created>
  <dcterms:modified xsi:type="dcterms:W3CDTF">2020-06-10T19:55:53Z</dcterms:modified>
</cp:coreProperties>
</file>